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nf\datos\DESPACHO\GRUPO3\CLIENTES 2017\MUNICIPIO SANTA MARIA ZOQUITLAN 2017\TRANSPARENCIA-CONAC\05.- 4TO. TRIM 449\6.-NORMAS DE LDPF 2017\"/>
    </mc:Choice>
  </mc:AlternateContent>
  <bookViews>
    <workbookView xWindow="0" yWindow="0" windowWidth="20490" windowHeight="7155"/>
  </bookViews>
  <sheets>
    <sheet name="Estado Analítico del Ejercicio " sheetId="2" r:id="rId1"/>
  </sheets>
  <definedNames>
    <definedName name="_xlnm.Print_Titles" localSheetId="0">'Estado Analítico del Ejercicio '!$3:$9</definedName>
  </definedNames>
  <calcPr calcId="152511"/>
</workbook>
</file>

<file path=xl/calcChain.xml><?xml version="1.0" encoding="utf-8"?>
<calcChain xmlns="http://schemas.openxmlformats.org/spreadsheetml/2006/main">
  <c r="E19" i="2" l="1"/>
  <c r="D11" i="2"/>
  <c r="D49" i="2"/>
  <c r="G29" i="2"/>
  <c r="I160" i="2" l="1"/>
  <c r="H160" i="2"/>
  <c r="G160" i="2"/>
  <c r="F160" i="2"/>
  <c r="I85" i="2"/>
  <c r="H85" i="2"/>
  <c r="G85" i="2"/>
  <c r="F85" i="2"/>
  <c r="E85" i="2"/>
  <c r="D85" i="2"/>
  <c r="E155" i="2"/>
  <c r="F155" i="2"/>
  <c r="G155" i="2"/>
  <c r="H155" i="2"/>
  <c r="I155" i="2"/>
  <c r="D155" i="2"/>
  <c r="E147" i="2"/>
  <c r="F147" i="2"/>
  <c r="G147" i="2"/>
  <c r="H147" i="2"/>
  <c r="I147" i="2"/>
  <c r="D147" i="2"/>
  <c r="E138" i="2"/>
  <c r="F138" i="2"/>
  <c r="G138" i="2"/>
  <c r="H138" i="2"/>
  <c r="I138" i="2"/>
  <c r="D138" i="2"/>
  <c r="F134" i="2"/>
  <c r="G134" i="2"/>
  <c r="H134" i="2"/>
  <c r="I134" i="2"/>
  <c r="E134" i="2"/>
  <c r="D134" i="2"/>
  <c r="E124" i="2"/>
  <c r="F124" i="2"/>
  <c r="G124" i="2"/>
  <c r="H124" i="2"/>
  <c r="I124" i="2"/>
  <c r="D124" i="2"/>
  <c r="E114" i="2"/>
  <c r="F114" i="2"/>
  <c r="G114" i="2"/>
  <c r="H114" i="2"/>
  <c r="I114" i="2"/>
  <c r="D114" i="2"/>
  <c r="E104" i="2"/>
  <c r="F104" i="2"/>
  <c r="G104" i="2"/>
  <c r="H104" i="2"/>
  <c r="I104" i="2"/>
  <c r="D104" i="2"/>
  <c r="H94" i="2"/>
  <c r="I94" i="2"/>
  <c r="F94" i="2"/>
  <c r="G94" i="2"/>
  <c r="E94" i="2"/>
  <c r="D94" i="2"/>
  <c r="I86" i="2"/>
  <c r="F86" i="2"/>
  <c r="G86" i="2"/>
  <c r="H86" i="2"/>
  <c r="E86" i="2"/>
  <c r="D86" i="2"/>
  <c r="I10" i="2"/>
  <c r="H10" i="2"/>
  <c r="G10" i="2"/>
  <c r="F10" i="2"/>
  <c r="E10" i="2"/>
  <c r="E160" i="2" s="1"/>
  <c r="D10" i="2"/>
  <c r="D160" i="2" s="1"/>
  <c r="E80" i="2"/>
  <c r="F80" i="2"/>
  <c r="G80" i="2"/>
  <c r="H80" i="2"/>
  <c r="I80" i="2"/>
  <c r="D80" i="2"/>
  <c r="F72" i="2"/>
  <c r="G72" i="2"/>
  <c r="H72" i="2"/>
  <c r="I72" i="2"/>
  <c r="D72" i="2"/>
  <c r="E72" i="2"/>
  <c r="E63" i="2"/>
  <c r="F63" i="2"/>
  <c r="G63" i="2"/>
  <c r="H63" i="2"/>
  <c r="I63" i="2"/>
  <c r="D63" i="2"/>
  <c r="E59" i="2"/>
  <c r="F59" i="2"/>
  <c r="G59" i="2"/>
  <c r="H59" i="2"/>
  <c r="I59" i="2"/>
  <c r="D59" i="2"/>
  <c r="E49" i="2"/>
  <c r="F49" i="2"/>
  <c r="G49" i="2"/>
  <c r="H49" i="2"/>
  <c r="I49" i="2"/>
  <c r="E39" i="2"/>
  <c r="F39" i="2"/>
  <c r="G39" i="2"/>
  <c r="H39" i="2"/>
  <c r="I39" i="2"/>
  <c r="D39" i="2"/>
  <c r="E29" i="2"/>
  <c r="F29" i="2"/>
  <c r="H29" i="2"/>
  <c r="I29" i="2"/>
  <c r="D29" i="2"/>
  <c r="I19" i="2"/>
  <c r="H19" i="2"/>
  <c r="G19" i="2"/>
  <c r="F19" i="2"/>
  <c r="D19" i="2"/>
  <c r="E11" i="2"/>
  <c r="F11" i="2"/>
  <c r="G11" i="2"/>
  <c r="H11" i="2"/>
  <c r="I11" i="2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<sst xmlns="http://schemas.openxmlformats.org/spreadsheetml/2006/main" count="162" uniqueCount="89">
  <si>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</si>
  <si>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>CLASIFICACIÓN POR OBJETO DEL GASTO (CAPÍTULO Y CONCEPTO)</t>
  </si>
  <si>
    <t>DEL 01 DE ENERO AL 31 DE DICIEMBRE DE 2017 (b)</t>
  </si>
  <si>
    <t>(PESOS)</t>
  </si>
  <si>
    <t>CONCEPTO (c)</t>
  </si>
  <si>
    <t>EGRESOS</t>
  </si>
  <si>
    <t>SUBEJERCICIO (e)</t>
  </si>
  <si>
    <t>APROBADO (d)</t>
  </si>
  <si>
    <t>AMPLIACIONES/REDUCCIONES</t>
  </si>
  <si>
    <t>MODIFICADO</t>
  </si>
  <si>
    <t>DEVENGADO</t>
  </si>
  <si>
    <t>PAGADO</t>
  </si>
  <si>
    <t>I. GASTO NO ETIQUETADO (I=A+B+C+D+E+F+G+H+I)</t>
  </si>
  <si>
    <t>A. SERVICIOS PERSONALES (A=a1+a2+a3+a4+a5+a6+a7)</t>
  </si>
  <si>
    <t>a1) REMUNERACIONES AL PERSONAL DE CARACTER PERMANENTE</t>
  </si>
  <si>
    <t>a2) REMUNERACIONES AL PERSONAL DE CARACTER TRANSITORIO</t>
  </si>
  <si>
    <t>a3) REMUNERACIONES ADICIONALES Y ESPECIALES</t>
  </si>
  <si>
    <t>a4) SEGURIDAD SOCIAL</t>
  </si>
  <si>
    <t>a5) OTRAS PRESTACIONES SOCIALES Y ECONOMICAS</t>
  </si>
  <si>
    <t>a6) PREVISIONES</t>
  </si>
  <si>
    <t>a7) PAGO DE ESTIMULOS A SERVIDORES PUBLICOS</t>
  </si>
  <si>
    <t>B. MATERIALES Y SUMINISTROS (B=b1+b2+b3+b4+b5+b6+b7+b8+b9)</t>
  </si>
  <si>
    <t>b1) MATERIALES DE ADMINISTRACION, EMISION DE DOCUMENTOS Y ARTICULOS OFICIALES</t>
  </si>
  <si>
    <t>b2) ALIMENTOS Y UTENSILIOS</t>
  </si>
  <si>
    <t>b3) MATERIAS PRIMAS Y MATERIALES DE PRODUCCION Y COMERCIALIZACION</t>
  </si>
  <si>
    <t>b4) MATERIALES Y ARTICULOS DE CONSTRUCCION Y DE REPARACION</t>
  </si>
  <si>
    <t>b5) PRODUCTOS QUIMICOS, FARMACEUTICOS Y DE LABORATORIO</t>
  </si>
  <si>
    <t>b6) COMBUSTIBLES, LUBRICANTES Y ADITIVOS</t>
  </si>
  <si>
    <t>b7) VESTUARIO, BLANCOS, PRENDAS DE PROTECCION Y ARTICULOS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</si>
  <si>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</si>
  <si>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</si>
  <si>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</si>
  <si>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BASICOS</t>
  </si>
  <si>
    <t>c2) SERVICIOS DE ARRENDAMIENTO</t>
  </si>
  <si>
    <t>c3) SERVICIOS PROFESIONALES, CIENTIFICOS, TECNICOS Y OTROS SERVICIOS</t>
  </si>
  <si>
    <t>c4) SERVICIOS FINANCIEROS, BANCARIOS Y COMERCIALES</t>
  </si>
  <si>
    <t>c5) SERVICIOS DE INSTALACION, REPARACION, MANTENIMIENTO Y CONSERVACION</t>
  </si>
  <si>
    <t>c6) SERVICIOS DE COMUNICACION SOCIAL Y PUBLICIDAD</t>
  </si>
  <si>
    <t>c7) SERVICIOS DE TRASLADO Y VIATICOS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</si>
  <si>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</si>
  <si>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</si>
  <si>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</si>
  <si>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PUBLICO</t>
  </si>
  <si>
    <t>d2) TRANSFERENCIAS AL RESTO DEL SECTOR PUBLICO</t>
  </si>
  <si>
    <t>d3) SUBSIDIOS Y SUBVENCIONES</t>
  </si>
  <si>
    <t>d4) AYUDAS SOCIALES</t>
  </si>
  <si>
    <t>d5) PENSIONES Y JUBILACIONES</t>
  </si>
  <si>
    <t>d6) DONATIVOS</t>
  </si>
  <si>
    <t>d7) TRANSFERENCIAS A FIDEICOMISOS, MANDATOS Y OTROS ANALOGOS</t>
  </si>
  <si>
    <t>d8) TRANSFERENCIAS A LA SEGURIDAD SOCIAL</t>
  </si>
  <si>
    <t>d9) TRANSFERENCIAS AL EXTERIOR</t>
  </si>
  <si>
    <t>E. BIENES MUEBLES, INMUEBLES E INTANGIBLES (E=e1+e2+e3+e4+e5+e6+e7+e8+e9)</t>
  </si>
  <si>
    <t>e1) MOBILIARIO Y EQUIPO DE ADMINISTRACION</t>
  </si>
  <si>
    <t>e2) MOBILIARIO Y EQUIPO EDUCACIONAL Y RECREATIVO</t>
  </si>
  <si>
    <t>e3) EQUIPO E INSTRUMENTAL MEDICO Y DE LABORATORIO</t>
  </si>
  <si>
    <t>e4) VEHICULOS Y EQUIPO DE TRANSPORTE</t>
  </si>
  <si>
    <t>e5) EQUIPO DE DEFENSA Y SEGURIDAD</t>
  </si>
  <si>
    <t>e6) MAQUINARIA, OTROS EQUIPOS Y HERRAMIENTAS</t>
  </si>
  <si>
    <t>e7) ACTIVOS BIOLOGICOS</t>
  </si>
  <si>
    <t>e8) BIENES INMUEBLES</t>
  </si>
  <si>
    <t>e9) ACTIVOS INTANGIBLES</t>
  </si>
  <si>
    <t>F. INVERSION PUBLICA (F=f1+f2+f3)</t>
  </si>
  <si>
    <t>f1) OBRA PUBLICA EN BIENES DE DOMINIO PUBLICO</t>
  </si>
  <si>
    <t>f2) OBRA PUBLICA EN BIENES PROPIOS</t>
  </si>
  <si>
    <t>f3) PROYECTOS PRODUCTIVOS Y ACCIONES DE FOMENTO</t>
  </si>
  <si>
    <t>G. INVERSIONES FINANCIERAS Y OTRAS PROVISIONES (G=g1+g2+g3+g4+g5+g6+g7)</t>
  </si>
  <si>
    <t>g1) PROVISIONES PARA CONTINGENCIAS Y OTRAS EROGACIONES ESPECIALES</t>
  </si>
  <si>
    <t>g2) INVERSIONES PARA EL FOMENTO DE ACTIVIDADES PRODUCTIVAS</t>
  </si>
  <si>
    <t>g3) ACCIONES Y PARTICIPACIONES DE CAPITAL</t>
  </si>
  <si>
    <t>g4) COMPRA DE TITULOS Y VALORES</t>
  </si>
  <si>
    <t>g5) CONCESION DE PRESTAMOS</t>
  </si>
  <si>
    <t>g6) INVERSIONES EN FIDEICOMISOS, MANDATOS Y OTROS ANALOGOS</t>
  </si>
  <si>
    <t>FIDEICOMISO DE DESASTRES NATURALES (INFORMATIVO)</t>
  </si>
  <si>
    <t>g7) OTRAS INVERSIONES FINANCIERAS</t>
  </si>
  <si>
    <t>I. DEUDA PUBLICA (I=i1+i2+i3+i4+i5+i6+i7)</t>
  </si>
  <si>
    <t>i1) AMORTIZACION DE LA DEUDA PUBLICA</t>
  </si>
  <si>
    <t>i2) INTERESES DE LA DEUDA PUBLICA</t>
  </si>
  <si>
    <t>i3) COMISIONES DE LA DEUDA PUBLICA</t>
  </si>
  <si>
    <t>i4) GASTOS DE LA DEUDA PUBLICA</t>
  </si>
  <si>
    <t>i5) ADEUDOS DE EJERCICIOS FISCALES ANTERIORES (ADEFAS)</t>
  </si>
  <si>
    <t>i6) COSTO POR COBERTURAS</t>
  </si>
  <si>
    <t>i7) APOYOS FINANCIEROS</t>
  </si>
  <si>
    <t>H. PARTICIPACIONES Y APORTACIONES (H=h1+h2+h3)</t>
  </si>
  <si>
    <t>h1) PARTICIPACIONES</t>
  </si>
  <si>
    <t>h2) APORTACIONES</t>
  </si>
  <si>
    <t>h3) CONVENIOS</t>
  </si>
  <si>
    <t>II. GASTO ETIQUETADO (II=A+B+C+D+E+F+G+H+I)</t>
  </si>
  <si>
    <t>III. TOTAL DE EGRESOS (III = I + II)</t>
  </si>
  <si>
    <t>MUNICIPIO DE SANTA MARIA ZOQUITLAN, DISTRITO DE TLACOLULA, OAX.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</si>
</sst>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19" fillId="0" borderId="0" xfId="0" applyFont="1"/>
    <xf numFmtId="4" fontId="18" fillId="33" borderId="10" xfId="0" applyNumberFormat="1" applyFont="1" applyFill="1" applyBorder="1" applyAlignment="1">
      <alignment horizontal="center" vertical="center" wrapText="1"/>
    </xf>
    <xf numFmtId="4" fontId="19" fillId="0" borderId="0" xfId="0" applyNumberFormat="1" applyFont="1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4" fontId="18" fillId="33" borderId="19" xfId="0" applyNumberFormat="1" applyFont="1" applyFill="1" applyBorder="1" applyAlignment="1">
      <alignment horizontal="center" vertical="center" wrapText="1"/>
    </xf>
    <xf numFmtId="4" fontId="18" fillId="33" borderId="20" xfId="0" applyNumberFormat="1" applyFont="1" applyFill="1" applyBorder="1" applyAlignment="1">
      <alignment horizontal="center" vertical="center" wrapText="1"/>
    </xf>
    <xf numFmtId="4" fontId="18" fillId="33" borderId="21" xfId="0" applyNumberFormat="1" applyFont="1" applyFill="1" applyBorder="1" applyAlignment="1">
      <alignment horizontal="center" vertical="center" wrapText="1"/>
    </xf>
    <xf numFmtId="4" fontId="18" fillId="33" borderId="22" xfId="0" applyNumberFormat="1" applyFont="1" applyFill="1" applyBorder="1" applyAlignment="1">
      <alignment horizontal="center" vertical="center" wrapText="1"/>
    </xf>
    <xf numFmtId="4" fontId="18" fillId="33" borderId="23" xfId="0" applyNumberFormat="1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horizontal="center" vertical="center" wrapText="1"/>
    </xf>
    <xf numFmtId="0" fontId="22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4" fontId="18" fillId="0" borderId="10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22" fillId="0" borderId="10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19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" fontId="20" fillId="0" borderId="10" xfId="0" applyNumberFormat="1" applyFont="1" applyBorder="1" applyAlignment="1">
      <alignment horizontal="right" vertical="center" wrapText="1"/>
    </xf>
    <xf numFmtId="0" fontId="19" fillId="0" borderId="14" xfId="0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44" fontId="18" fillId="0" borderId="10" xfId="42" applyFont="1" applyBorder="1" applyAlignment="1">
      <alignment horizontal="right" vertical="center" wrapText="1"/>
    </xf>
    <xf numFmtId="0" fontId="20" fillId="0" borderId="0" xfId="0" applyFont="1" applyAlignment="1">
      <alignment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60"/>
  <sheetViews>
    <sheetView showGridLines="0" tabSelected="1" topLeftCell="A127" workbookViewId="0">
      <selection activeCell="E168" sqref="E168"/>
    </sheetView>
  </sheetViews>
  <sheetFormatPr baseColWidth="10" defaultRowHeight="14.25" x14ac:dyDescent="0.2"/>
  <cols>
    <col min="1" max="1" width="2.85546875" style="1" customWidth="1"/>
    <col min="2" max="2" width="3" style="1" customWidth="1"/>
    <col min="3" max="3" width="45.140625" style="1" customWidth="1"/>
    <col min="4" max="4" width="14.42578125" style="3" customWidth="1"/>
    <col min="5" max="5" width="15" style="3" customWidth="1"/>
    <col min="6" max="8" width="14.85546875" style="3" bestFit="1" customWidth="1"/>
    <col min="9" max="9" width="15.28515625" style="3" customWidth="1"/>
    <col min="10" max="16384" width="11.42578125" style="1"/>
  </cols>
  <sheetData>
    <row r="3" spans="1:9" ht="18" x14ac:dyDescent="0.2">
      <c r="A3" s="15" t="s">
        <v>88</v>
      </c>
      <c r="B3" s="16"/>
      <c r="C3" s="16"/>
      <c r="D3" s="16"/>
      <c r="E3" s="16"/>
      <c r="F3" s="16"/>
      <c r="G3" s="16"/>
      <c r="H3" s="16"/>
      <c r="I3" s="17"/>
    </row>
    <row r="4" spans="1:9" ht="15" x14ac:dyDescent="0.2">
      <c r="A4" s="18" t="s">
        <v>0</v>
      </c>
      <c r="B4" s="19"/>
      <c r="C4" s="19"/>
      <c r="D4" s="19"/>
      <c r="E4" s="19"/>
      <c r="F4" s="19"/>
      <c r="G4" s="19"/>
      <c r="H4" s="19"/>
      <c r="I4" s="20"/>
    </row>
    <row r="5" spans="1:9" ht="15" x14ac:dyDescent="0.2">
      <c r="A5" s="18" t="s">
        <v>1</v>
      </c>
      <c r="B5" s="19"/>
      <c r="C5" s="19"/>
      <c r="D5" s="19"/>
      <c r="E5" s="19"/>
      <c r="F5" s="19"/>
      <c r="G5" s="19"/>
      <c r="H5" s="19"/>
      <c r="I5" s="20"/>
    </row>
    <row r="6" spans="1:9" ht="15" x14ac:dyDescent="0.2">
      <c r="A6" s="18" t="s">
        <v>2</v>
      </c>
      <c r="B6" s="19"/>
      <c r="C6" s="19"/>
      <c r="D6" s="19"/>
      <c r="E6" s="19"/>
      <c r="F6" s="19"/>
      <c r="G6" s="19"/>
      <c r="H6" s="19"/>
      <c r="I6" s="20"/>
    </row>
    <row r="7" spans="1:9" ht="15" x14ac:dyDescent="0.2">
      <c r="A7" s="21" t="s">
        <v>3</v>
      </c>
      <c r="B7" s="22"/>
      <c r="C7" s="22"/>
      <c r="D7" s="22"/>
      <c r="E7" s="22"/>
      <c r="F7" s="22"/>
      <c r="G7" s="22"/>
      <c r="H7" s="22"/>
      <c r="I7" s="23"/>
    </row>
    <row r="8" spans="1:9" ht="18" customHeight="1" x14ac:dyDescent="0.2">
      <c r="A8" s="4" t="s">
        <v>4</v>
      </c>
      <c r="B8" s="5"/>
      <c r="C8" s="6"/>
      <c r="D8" s="10" t="s">
        <v>5</v>
      </c>
      <c r="E8" s="11"/>
      <c r="F8" s="11"/>
      <c r="G8" s="11"/>
      <c r="H8" s="12"/>
      <c r="I8" s="13" t="s">
        <v>6</v>
      </c>
    </row>
    <row r="9" spans="1:9" ht="44.25" customHeight="1" x14ac:dyDescent="0.2">
      <c r="A9" s="7"/>
      <c r="B9" s="8"/>
      <c r="C9" s="9"/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14"/>
    </row>
    <row r="10" spans="1:9" s="28" customFormat="1" ht="15.75" customHeight="1" x14ac:dyDescent="0.25">
      <c r="A10" s="24" t="s">
        <v>12</v>
      </c>
      <c r="B10" s="25"/>
      <c r="C10" s="26"/>
      <c r="D10" s="27">
        <f t="shared" ref="D10:I10" si="0">+D11+D19+D29+D39+D49+D59+D63+D72+D80</f>
        <v>3129561</v>
      </c>
      <c r="E10" s="27">
        <f t="shared" si="0"/>
        <v>3704805.5</v>
      </c>
      <c r="F10" s="27">
        <f t="shared" si="0"/>
        <v>6834366.5</v>
      </c>
      <c r="G10" s="27">
        <f t="shared" si="0"/>
        <v>6818284.0700000003</v>
      </c>
      <c r="H10" s="27">
        <f t="shared" si="0"/>
        <v>6818284.0700000003</v>
      </c>
      <c r="I10" s="27">
        <f t="shared" si="0"/>
        <v>16082.43</v>
      </c>
    </row>
    <row r="11" spans="1:9" s="30" customFormat="1" ht="26.25" customHeight="1" x14ac:dyDescent="0.25">
      <c r="A11" s="29"/>
      <c r="B11" s="24" t="s">
        <v>13</v>
      </c>
      <c r="C11" s="26"/>
      <c r="D11" s="27">
        <f>SUM(D12:D18)</f>
        <v>376490.64</v>
      </c>
      <c r="E11" s="27">
        <f t="shared" ref="E11:I11" si="1">SUM(E12:E18)</f>
        <v>351603.32000000007</v>
      </c>
      <c r="F11" s="27">
        <f t="shared" si="1"/>
        <v>728093.96</v>
      </c>
      <c r="G11" s="27">
        <f t="shared" si="1"/>
        <v>728093.96</v>
      </c>
      <c r="H11" s="27">
        <f t="shared" si="1"/>
        <v>728093.96</v>
      </c>
      <c r="I11" s="27">
        <f t="shared" si="1"/>
        <v>0</v>
      </c>
    </row>
    <row r="12" spans="1:9" s="28" customFormat="1" ht="25.5" x14ac:dyDescent="0.25">
      <c r="A12" s="31"/>
      <c r="B12" s="31"/>
      <c r="C12" s="32" t="s">
        <v>14</v>
      </c>
      <c r="D12" s="33">
        <v>316490.64</v>
      </c>
      <c r="E12" s="33">
        <v>-17064.16</v>
      </c>
      <c r="F12" s="33">
        <v>299426.48</v>
      </c>
      <c r="G12" s="33">
        <v>299426.48</v>
      </c>
      <c r="H12" s="33">
        <v>299426.48</v>
      </c>
      <c r="I12" s="33">
        <v>0</v>
      </c>
    </row>
    <row r="13" spans="1:9" s="28" customFormat="1" ht="25.5" x14ac:dyDescent="0.25">
      <c r="A13" s="31"/>
      <c r="B13" s="31"/>
      <c r="C13" s="32" t="s">
        <v>15</v>
      </c>
      <c r="D13" s="33">
        <v>60000</v>
      </c>
      <c r="E13" s="33">
        <v>361218.2</v>
      </c>
      <c r="F13" s="33">
        <v>421218.2</v>
      </c>
      <c r="G13" s="33">
        <v>421218.2</v>
      </c>
      <c r="H13" s="33">
        <v>421218.2</v>
      </c>
      <c r="I13" s="33">
        <v>0</v>
      </c>
    </row>
    <row r="14" spans="1:9" s="28" customFormat="1" ht="25.5" x14ac:dyDescent="0.25">
      <c r="A14" s="31"/>
      <c r="B14" s="31"/>
      <c r="C14" s="32" t="s">
        <v>16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</row>
    <row r="15" spans="1:9" s="28" customFormat="1" x14ac:dyDescent="0.25">
      <c r="A15" s="31"/>
      <c r="B15" s="31"/>
      <c r="C15" s="32" t="s">
        <v>17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</row>
    <row r="16" spans="1:9" s="28" customFormat="1" ht="25.5" x14ac:dyDescent="0.25">
      <c r="A16" s="31"/>
      <c r="B16" s="31"/>
      <c r="C16" s="32" t="s">
        <v>18</v>
      </c>
      <c r="D16" s="33">
        <v>0</v>
      </c>
      <c r="E16" s="33">
        <v>7449.28</v>
      </c>
      <c r="F16" s="33">
        <v>7449.28</v>
      </c>
      <c r="G16" s="33">
        <v>7449.28</v>
      </c>
      <c r="H16" s="33">
        <v>7449.28</v>
      </c>
      <c r="I16" s="33">
        <v>0</v>
      </c>
    </row>
    <row r="17" spans="1:9" s="28" customFormat="1" x14ac:dyDescent="0.25">
      <c r="A17" s="31"/>
      <c r="B17" s="31"/>
      <c r="C17" s="32" t="s">
        <v>19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</row>
    <row r="18" spans="1:9" s="28" customFormat="1" ht="25.5" x14ac:dyDescent="0.25">
      <c r="A18" s="31"/>
      <c r="B18" s="31"/>
      <c r="C18" s="32" t="s">
        <v>20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</row>
    <row r="19" spans="1:9" s="30" customFormat="1" ht="27" customHeight="1" x14ac:dyDescent="0.25">
      <c r="A19" s="29"/>
      <c r="B19" s="24" t="s">
        <v>21</v>
      </c>
      <c r="C19" s="26"/>
      <c r="D19" s="27">
        <f t="shared" ref="D19:I19" si="2">SUM(D20:D28)</f>
        <v>431400</v>
      </c>
      <c r="E19" s="27">
        <f>SUM(E20:E28)</f>
        <v>1206953.3599999999</v>
      </c>
      <c r="F19" s="27">
        <f t="shared" si="2"/>
        <v>1638353.36</v>
      </c>
      <c r="G19" s="27">
        <f t="shared" si="2"/>
        <v>1638353.36</v>
      </c>
      <c r="H19" s="27">
        <f t="shared" si="2"/>
        <v>1638353.36</v>
      </c>
      <c r="I19" s="27">
        <f t="shared" si="2"/>
        <v>0</v>
      </c>
    </row>
    <row r="20" spans="1:9" s="28" customFormat="1" ht="25.5" x14ac:dyDescent="0.25">
      <c r="A20" s="31"/>
      <c r="B20" s="31"/>
      <c r="C20" s="32" t="s">
        <v>22</v>
      </c>
      <c r="D20" s="33">
        <v>128400</v>
      </c>
      <c r="E20" s="33">
        <v>-4430.3100000000004</v>
      </c>
      <c r="F20" s="33">
        <v>123969.69</v>
      </c>
      <c r="G20" s="33">
        <v>123969.69</v>
      </c>
      <c r="H20" s="33">
        <v>123969.69</v>
      </c>
      <c r="I20" s="33">
        <v>0</v>
      </c>
    </row>
    <row r="21" spans="1:9" s="28" customFormat="1" x14ac:dyDescent="0.25">
      <c r="A21" s="31"/>
      <c r="B21" s="31"/>
      <c r="C21" s="32" t="s">
        <v>23</v>
      </c>
      <c r="D21" s="33">
        <v>46000</v>
      </c>
      <c r="E21" s="33">
        <v>178139.97</v>
      </c>
      <c r="F21" s="33">
        <v>224139.97</v>
      </c>
      <c r="G21" s="33">
        <v>224139.97</v>
      </c>
      <c r="H21" s="33">
        <v>224139.97</v>
      </c>
      <c r="I21" s="33">
        <v>0</v>
      </c>
    </row>
    <row r="22" spans="1:9" s="28" customFormat="1" ht="25.5" x14ac:dyDescent="0.25">
      <c r="A22" s="31"/>
      <c r="B22" s="31"/>
      <c r="C22" s="32" t="s">
        <v>24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</row>
    <row r="23" spans="1:9" s="28" customFormat="1" ht="25.5" x14ac:dyDescent="0.25">
      <c r="A23" s="31"/>
      <c r="B23" s="31"/>
      <c r="C23" s="32" t="s">
        <v>25</v>
      </c>
      <c r="D23" s="33">
        <v>28000</v>
      </c>
      <c r="E23" s="33">
        <v>214802.46</v>
      </c>
      <c r="F23" s="33">
        <v>242802.46</v>
      </c>
      <c r="G23" s="33">
        <v>242802.46</v>
      </c>
      <c r="H23" s="33">
        <v>242802.46</v>
      </c>
      <c r="I23" s="33">
        <v>0</v>
      </c>
    </row>
    <row r="24" spans="1:9" s="28" customFormat="1" ht="25.5" x14ac:dyDescent="0.25">
      <c r="A24" s="31"/>
      <c r="B24" s="31"/>
      <c r="C24" s="32" t="s">
        <v>26</v>
      </c>
      <c r="D24" s="33">
        <v>0</v>
      </c>
      <c r="E24" s="33">
        <v>2075.86</v>
      </c>
      <c r="F24" s="33">
        <v>2075.86</v>
      </c>
      <c r="G24" s="33">
        <v>2075.86</v>
      </c>
      <c r="H24" s="33">
        <v>2075.86</v>
      </c>
      <c r="I24" s="33">
        <v>0</v>
      </c>
    </row>
    <row r="25" spans="1:9" s="28" customFormat="1" x14ac:dyDescent="0.25">
      <c r="A25" s="31"/>
      <c r="B25" s="31"/>
      <c r="C25" s="32" t="s">
        <v>27</v>
      </c>
      <c r="D25" s="33">
        <v>169000</v>
      </c>
      <c r="E25" s="33">
        <v>545314.24</v>
      </c>
      <c r="F25" s="33">
        <v>714314.23999999999</v>
      </c>
      <c r="G25" s="33">
        <v>714314.23999999999</v>
      </c>
      <c r="H25" s="33">
        <v>714314.23999999999</v>
      </c>
      <c r="I25" s="33">
        <v>0</v>
      </c>
    </row>
    <row r="26" spans="1:9" s="28" customFormat="1" ht="25.5" x14ac:dyDescent="0.25">
      <c r="A26" s="31"/>
      <c r="B26" s="31"/>
      <c r="C26" s="32" t="s">
        <v>28</v>
      </c>
      <c r="D26" s="33">
        <v>0</v>
      </c>
      <c r="E26" s="33">
        <v>18853.37</v>
      </c>
      <c r="F26" s="33">
        <v>18853.37</v>
      </c>
      <c r="G26" s="33">
        <v>18853.37</v>
      </c>
      <c r="H26" s="33">
        <v>18853.37</v>
      </c>
      <c r="I26" s="33">
        <v>0</v>
      </c>
    </row>
    <row r="27" spans="1:9" s="28" customFormat="1" ht="25.5" x14ac:dyDescent="0.25">
      <c r="A27" s="31"/>
      <c r="B27" s="31"/>
      <c r="C27" s="32" t="s">
        <v>29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</row>
    <row r="28" spans="1:9" s="28" customFormat="1" ht="25.5" x14ac:dyDescent="0.25">
      <c r="A28" s="31"/>
      <c r="B28" s="31"/>
      <c r="C28" s="32" t="s">
        <v>30</v>
      </c>
      <c r="D28" s="33">
        <v>60000</v>
      </c>
      <c r="E28" s="33">
        <v>252197.77</v>
      </c>
      <c r="F28" s="33">
        <v>312197.77</v>
      </c>
      <c r="G28" s="33">
        <v>312197.77</v>
      </c>
      <c r="H28" s="33">
        <v>312197.77</v>
      </c>
      <c r="I28" s="33">
        <v>0</v>
      </c>
    </row>
    <row r="29" spans="1:9" s="30" customFormat="1" ht="32.25" customHeight="1" x14ac:dyDescent="0.25">
      <c r="A29" s="29"/>
      <c r="B29" s="24" t="s">
        <v>31</v>
      </c>
      <c r="C29" s="26"/>
      <c r="D29" s="27">
        <f>SUM(D30:D38)</f>
        <v>1794877.92</v>
      </c>
      <c r="E29" s="27">
        <f t="shared" ref="E29:I29" si="3">SUM(E30:E38)</f>
        <v>790860.26</v>
      </c>
      <c r="F29" s="27">
        <f t="shared" si="3"/>
        <v>2585738.1799999997</v>
      </c>
      <c r="G29" s="27">
        <f>SUM(G30:G38)</f>
        <v>2585384.0099999998</v>
      </c>
      <c r="H29" s="27">
        <f t="shared" si="3"/>
        <v>2585384.0099999998</v>
      </c>
      <c r="I29" s="27">
        <f t="shared" si="3"/>
        <v>354.17</v>
      </c>
    </row>
    <row r="30" spans="1:9" s="38" customFormat="1" ht="12.75" x14ac:dyDescent="0.25">
      <c r="A30" s="32"/>
      <c r="B30" s="32"/>
      <c r="C30" s="32" t="s">
        <v>32</v>
      </c>
      <c r="D30" s="33">
        <v>237000</v>
      </c>
      <c r="E30" s="33">
        <v>4239</v>
      </c>
      <c r="F30" s="33">
        <v>241239</v>
      </c>
      <c r="G30" s="33">
        <v>241239</v>
      </c>
      <c r="H30" s="33">
        <v>241239</v>
      </c>
      <c r="I30" s="33">
        <v>0</v>
      </c>
    </row>
    <row r="31" spans="1:9" s="38" customFormat="1" ht="12.75" x14ac:dyDescent="0.25">
      <c r="A31" s="32"/>
      <c r="B31" s="32"/>
      <c r="C31" s="32" t="s">
        <v>33</v>
      </c>
      <c r="D31" s="33">
        <v>19000</v>
      </c>
      <c r="E31" s="33">
        <v>250340</v>
      </c>
      <c r="F31" s="33">
        <v>269340</v>
      </c>
      <c r="G31" s="33">
        <v>269340</v>
      </c>
      <c r="H31" s="33">
        <v>269340</v>
      </c>
      <c r="I31" s="33">
        <v>0</v>
      </c>
    </row>
    <row r="32" spans="1:9" s="38" customFormat="1" ht="25.5" x14ac:dyDescent="0.25">
      <c r="A32" s="32"/>
      <c r="B32" s="32"/>
      <c r="C32" s="32" t="s">
        <v>34</v>
      </c>
      <c r="D32" s="33">
        <v>294000</v>
      </c>
      <c r="E32" s="33">
        <v>20916.14</v>
      </c>
      <c r="F32" s="33">
        <v>314916.14</v>
      </c>
      <c r="G32" s="33">
        <v>314916.14</v>
      </c>
      <c r="H32" s="33">
        <v>314916.14</v>
      </c>
      <c r="I32" s="33">
        <v>0</v>
      </c>
    </row>
    <row r="33" spans="1:9" s="38" customFormat="1" ht="25.5" x14ac:dyDescent="0.25">
      <c r="A33" s="32"/>
      <c r="B33" s="32"/>
      <c r="C33" s="32" t="s">
        <v>35</v>
      </c>
      <c r="D33" s="33">
        <v>27500</v>
      </c>
      <c r="E33" s="33">
        <v>20300.259999999998</v>
      </c>
      <c r="F33" s="33">
        <v>47800.26</v>
      </c>
      <c r="G33" s="33">
        <v>47800.26</v>
      </c>
      <c r="H33" s="33">
        <v>47800.26</v>
      </c>
      <c r="I33" s="33">
        <v>0</v>
      </c>
    </row>
    <row r="34" spans="1:9" s="38" customFormat="1" ht="25.5" x14ac:dyDescent="0.25">
      <c r="A34" s="32"/>
      <c r="B34" s="32"/>
      <c r="C34" s="32" t="s">
        <v>36</v>
      </c>
      <c r="D34" s="33">
        <v>177000</v>
      </c>
      <c r="E34" s="33">
        <v>-12850.98</v>
      </c>
      <c r="F34" s="33">
        <v>164149.01999999999</v>
      </c>
      <c r="G34" s="33">
        <v>163794.85</v>
      </c>
      <c r="H34" s="33">
        <v>163794.85</v>
      </c>
      <c r="I34" s="33">
        <v>354.17</v>
      </c>
    </row>
    <row r="35" spans="1:9" s="38" customFormat="1" ht="25.5" x14ac:dyDescent="0.25">
      <c r="A35" s="32"/>
      <c r="B35" s="32"/>
      <c r="C35" s="32" t="s">
        <v>37</v>
      </c>
      <c r="D35" s="33">
        <v>0</v>
      </c>
      <c r="E35" s="33">
        <v>1470</v>
      </c>
      <c r="F35" s="33">
        <v>1470</v>
      </c>
      <c r="G35" s="33">
        <v>1470</v>
      </c>
      <c r="H35" s="33">
        <v>1470</v>
      </c>
      <c r="I35" s="33">
        <v>0</v>
      </c>
    </row>
    <row r="36" spans="1:9" s="38" customFormat="1" ht="12.75" x14ac:dyDescent="0.25">
      <c r="A36" s="32"/>
      <c r="B36" s="32"/>
      <c r="C36" s="32" t="s">
        <v>38</v>
      </c>
      <c r="D36" s="33">
        <v>581000</v>
      </c>
      <c r="E36" s="33">
        <v>215170</v>
      </c>
      <c r="F36" s="33">
        <v>796170</v>
      </c>
      <c r="G36" s="33">
        <v>796170</v>
      </c>
      <c r="H36" s="33">
        <v>796170</v>
      </c>
      <c r="I36" s="33">
        <v>0</v>
      </c>
    </row>
    <row r="37" spans="1:9" s="38" customFormat="1" ht="12.75" x14ac:dyDescent="0.25">
      <c r="A37" s="32"/>
      <c r="B37" s="32"/>
      <c r="C37" s="32" t="s">
        <v>39</v>
      </c>
      <c r="D37" s="33">
        <v>446377.92</v>
      </c>
      <c r="E37" s="33">
        <v>238298.15</v>
      </c>
      <c r="F37" s="33">
        <v>684676.07</v>
      </c>
      <c r="G37" s="33">
        <v>684676.07</v>
      </c>
      <c r="H37" s="33">
        <v>684676.07</v>
      </c>
      <c r="I37" s="33">
        <v>0</v>
      </c>
    </row>
    <row r="38" spans="1:9" s="38" customFormat="1" ht="12.75" x14ac:dyDescent="0.25">
      <c r="A38" s="32"/>
      <c r="B38" s="32"/>
      <c r="C38" s="32" t="s">
        <v>40</v>
      </c>
      <c r="D38" s="33">
        <v>13000</v>
      </c>
      <c r="E38" s="33">
        <v>52977.69</v>
      </c>
      <c r="F38" s="33">
        <v>65977.69</v>
      </c>
      <c r="G38" s="33">
        <v>65977.69</v>
      </c>
      <c r="H38" s="33">
        <v>65977.69</v>
      </c>
      <c r="I38" s="33">
        <v>0</v>
      </c>
    </row>
    <row r="39" spans="1:9" s="30" customFormat="1" ht="25.5" customHeight="1" x14ac:dyDescent="0.25">
      <c r="A39" s="29"/>
      <c r="B39" s="24" t="s">
        <v>41</v>
      </c>
      <c r="C39" s="26"/>
      <c r="D39" s="27">
        <f>SUM(D40:D48)</f>
        <v>506789.44</v>
      </c>
      <c r="E39" s="27">
        <f t="shared" ref="E39:I39" si="4">SUM(E40:E48)</f>
        <v>-245030.02000000002</v>
      </c>
      <c r="F39" s="27">
        <f t="shared" si="4"/>
        <v>261759.41999999998</v>
      </c>
      <c r="G39" s="27">
        <f t="shared" si="4"/>
        <v>261114</v>
      </c>
      <c r="H39" s="27">
        <f t="shared" si="4"/>
        <v>261114</v>
      </c>
      <c r="I39" s="27">
        <f t="shared" si="4"/>
        <v>645.41999999999996</v>
      </c>
    </row>
    <row r="40" spans="1:9" s="28" customFormat="1" ht="25.5" x14ac:dyDescent="0.25">
      <c r="A40" s="31"/>
      <c r="B40" s="31"/>
      <c r="C40" s="32" t="s">
        <v>42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</row>
    <row r="41" spans="1:9" s="28" customFormat="1" ht="25.5" x14ac:dyDescent="0.25">
      <c r="A41" s="31"/>
      <c r="B41" s="31"/>
      <c r="C41" s="32" t="s">
        <v>43</v>
      </c>
      <c r="D41" s="33">
        <v>0</v>
      </c>
      <c r="E41" s="33">
        <v>679.83</v>
      </c>
      <c r="F41" s="33">
        <v>679.83</v>
      </c>
      <c r="G41" s="33">
        <v>679.83</v>
      </c>
      <c r="H41" s="33">
        <v>679.83</v>
      </c>
      <c r="I41" s="33">
        <v>0</v>
      </c>
    </row>
    <row r="42" spans="1:9" s="28" customFormat="1" x14ac:dyDescent="0.25">
      <c r="A42" s="31"/>
      <c r="B42" s="31"/>
      <c r="C42" s="32" t="s">
        <v>44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</row>
    <row r="43" spans="1:9" s="28" customFormat="1" x14ac:dyDescent="0.25">
      <c r="A43" s="31"/>
      <c r="B43" s="31"/>
      <c r="C43" s="32" t="s">
        <v>45</v>
      </c>
      <c r="D43" s="33">
        <v>506789.44</v>
      </c>
      <c r="E43" s="33">
        <v>-245709.85</v>
      </c>
      <c r="F43" s="33">
        <v>261079.59</v>
      </c>
      <c r="G43" s="33">
        <v>260434.17</v>
      </c>
      <c r="H43" s="33">
        <v>260434.17</v>
      </c>
      <c r="I43" s="33">
        <v>645.41999999999996</v>
      </c>
    </row>
    <row r="44" spans="1:9" s="28" customFormat="1" x14ac:dyDescent="0.25">
      <c r="A44" s="31"/>
      <c r="B44" s="31"/>
      <c r="C44" s="32" t="s">
        <v>46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</row>
    <row r="45" spans="1:9" s="28" customFormat="1" x14ac:dyDescent="0.25">
      <c r="A45" s="31"/>
      <c r="B45" s="31"/>
      <c r="C45" s="32" t="s">
        <v>47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</row>
    <row r="46" spans="1:9" s="28" customFormat="1" ht="25.5" x14ac:dyDescent="0.25">
      <c r="A46" s="31"/>
      <c r="B46" s="31"/>
      <c r="C46" s="32" t="s">
        <v>48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</row>
    <row r="47" spans="1:9" s="28" customFormat="1" x14ac:dyDescent="0.25">
      <c r="A47" s="31"/>
      <c r="B47" s="31"/>
      <c r="C47" s="32" t="s">
        <v>49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</row>
    <row r="48" spans="1:9" s="28" customFormat="1" x14ac:dyDescent="0.25">
      <c r="A48" s="31"/>
      <c r="B48" s="31"/>
      <c r="C48" s="32" t="s">
        <v>50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</row>
    <row r="49" spans="1:9" s="30" customFormat="1" ht="28.5" customHeight="1" x14ac:dyDescent="0.25">
      <c r="A49" s="29"/>
      <c r="B49" s="24" t="s">
        <v>51</v>
      </c>
      <c r="C49" s="26"/>
      <c r="D49" s="27">
        <f>SUM(D50:D58)</f>
        <v>20000</v>
      </c>
      <c r="E49" s="27">
        <f t="shared" ref="E49:I49" si="5">SUM(E50:E58)</f>
        <v>209358.85</v>
      </c>
      <c r="F49" s="27">
        <f t="shared" si="5"/>
        <v>229358.85</v>
      </c>
      <c r="G49" s="27">
        <f t="shared" si="5"/>
        <v>214279.01</v>
      </c>
      <c r="H49" s="27">
        <f t="shared" si="5"/>
        <v>214279.01</v>
      </c>
      <c r="I49" s="27">
        <f t="shared" si="5"/>
        <v>15079.84</v>
      </c>
    </row>
    <row r="50" spans="1:9" s="28" customFormat="1" x14ac:dyDescent="0.25">
      <c r="A50" s="31"/>
      <c r="B50" s="31"/>
      <c r="C50" s="32" t="s">
        <v>52</v>
      </c>
      <c r="D50" s="33">
        <v>0</v>
      </c>
      <c r="E50" s="33">
        <v>88858.85</v>
      </c>
      <c r="F50" s="33">
        <v>88858.85</v>
      </c>
      <c r="G50" s="33">
        <v>73779.009999999995</v>
      </c>
      <c r="H50" s="33">
        <v>73779.009999999995</v>
      </c>
      <c r="I50" s="33">
        <v>15079.84</v>
      </c>
    </row>
    <row r="51" spans="1:9" s="28" customFormat="1" ht="25.5" x14ac:dyDescent="0.25">
      <c r="A51" s="31"/>
      <c r="B51" s="31"/>
      <c r="C51" s="32" t="s">
        <v>53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</row>
    <row r="52" spans="1:9" s="28" customFormat="1" ht="25.5" x14ac:dyDescent="0.25">
      <c r="A52" s="31"/>
      <c r="B52" s="31"/>
      <c r="C52" s="32" t="s">
        <v>54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</row>
    <row r="53" spans="1:9" s="28" customFormat="1" x14ac:dyDescent="0.25">
      <c r="A53" s="31"/>
      <c r="B53" s="31"/>
      <c r="C53" s="32" t="s">
        <v>55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</row>
    <row r="54" spans="1:9" s="28" customFormat="1" x14ac:dyDescent="0.25">
      <c r="A54" s="31"/>
      <c r="B54" s="31"/>
      <c r="C54" s="32" t="s">
        <v>56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</row>
    <row r="55" spans="1:9" s="28" customFormat="1" ht="25.5" x14ac:dyDescent="0.25">
      <c r="A55" s="31"/>
      <c r="B55" s="31"/>
      <c r="C55" s="32" t="s">
        <v>57</v>
      </c>
      <c r="D55" s="33">
        <v>20000</v>
      </c>
      <c r="E55" s="33">
        <v>120500</v>
      </c>
      <c r="F55" s="33">
        <v>140500</v>
      </c>
      <c r="G55" s="33">
        <v>140500</v>
      </c>
      <c r="H55" s="33">
        <v>140500</v>
      </c>
      <c r="I55" s="33">
        <v>0</v>
      </c>
    </row>
    <row r="56" spans="1:9" s="28" customFormat="1" x14ac:dyDescent="0.25">
      <c r="A56" s="31"/>
      <c r="B56" s="31"/>
      <c r="C56" s="32" t="s">
        <v>58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</row>
    <row r="57" spans="1:9" s="28" customFormat="1" x14ac:dyDescent="0.25">
      <c r="A57" s="31"/>
      <c r="B57" s="31"/>
      <c r="C57" s="32" t="s">
        <v>59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</row>
    <row r="58" spans="1:9" s="28" customFormat="1" x14ac:dyDescent="0.25">
      <c r="A58" s="31"/>
      <c r="B58" s="31"/>
      <c r="C58" s="32" t="s">
        <v>60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</row>
    <row r="59" spans="1:9" s="30" customFormat="1" ht="15" x14ac:dyDescent="0.25">
      <c r="A59" s="29"/>
      <c r="B59" s="24" t="s">
        <v>61</v>
      </c>
      <c r="C59" s="26"/>
      <c r="D59" s="27">
        <f>+D60+D61+D62</f>
        <v>3</v>
      </c>
      <c r="E59" s="27">
        <f t="shared" ref="E59:I59" si="6">+E60+E61+E62</f>
        <v>1391059.73</v>
      </c>
      <c r="F59" s="27">
        <f t="shared" si="6"/>
        <v>1391062.73</v>
      </c>
      <c r="G59" s="27">
        <f t="shared" si="6"/>
        <v>1391059.73</v>
      </c>
      <c r="H59" s="27">
        <f t="shared" si="6"/>
        <v>1391059.73</v>
      </c>
      <c r="I59" s="27">
        <f t="shared" si="6"/>
        <v>3</v>
      </c>
    </row>
    <row r="60" spans="1:9" s="28" customFormat="1" ht="25.5" x14ac:dyDescent="0.25">
      <c r="A60" s="31"/>
      <c r="B60" s="31"/>
      <c r="C60" s="32" t="s">
        <v>62</v>
      </c>
      <c r="D60" s="33">
        <v>3</v>
      </c>
      <c r="E60" s="33">
        <v>1391059.73</v>
      </c>
      <c r="F60" s="33">
        <v>1391062.73</v>
      </c>
      <c r="G60" s="33">
        <v>1391059.73</v>
      </c>
      <c r="H60" s="33">
        <v>1391059.73</v>
      </c>
      <c r="I60" s="33">
        <v>3</v>
      </c>
    </row>
    <row r="61" spans="1:9" s="28" customFormat="1" x14ac:dyDescent="0.25">
      <c r="A61" s="31"/>
      <c r="B61" s="31"/>
      <c r="C61" s="32" t="s">
        <v>63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</row>
    <row r="62" spans="1:9" s="28" customFormat="1" ht="25.5" x14ac:dyDescent="0.25">
      <c r="A62" s="31"/>
      <c r="B62" s="31"/>
      <c r="C62" s="32" t="s">
        <v>64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</row>
    <row r="63" spans="1:9" s="30" customFormat="1" ht="25.5" customHeight="1" x14ac:dyDescent="0.25">
      <c r="A63" s="29"/>
      <c r="B63" s="24" t="s">
        <v>65</v>
      </c>
      <c r="C63" s="26"/>
      <c r="D63" s="27">
        <f>SUM(D64:D71)</f>
        <v>0</v>
      </c>
      <c r="E63" s="27">
        <f t="shared" ref="E63:I63" si="7">SUM(E64:E71)</f>
        <v>0</v>
      </c>
      <c r="F63" s="27">
        <f t="shared" si="7"/>
        <v>0</v>
      </c>
      <c r="G63" s="27">
        <f t="shared" si="7"/>
        <v>0</v>
      </c>
      <c r="H63" s="27">
        <f t="shared" si="7"/>
        <v>0</v>
      </c>
      <c r="I63" s="27">
        <f t="shared" si="7"/>
        <v>0</v>
      </c>
    </row>
    <row r="64" spans="1:9" s="28" customFormat="1" ht="25.5" x14ac:dyDescent="0.25">
      <c r="A64" s="31"/>
      <c r="B64" s="31"/>
      <c r="C64" s="32" t="s">
        <v>66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</row>
    <row r="65" spans="1:9" s="28" customFormat="1" ht="25.5" x14ac:dyDescent="0.25">
      <c r="A65" s="31"/>
      <c r="B65" s="31"/>
      <c r="C65" s="32" t="s">
        <v>67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</row>
    <row r="66" spans="1:9" s="28" customFormat="1" x14ac:dyDescent="0.25">
      <c r="A66" s="31"/>
      <c r="B66" s="31"/>
      <c r="C66" s="32" t="s">
        <v>68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</row>
    <row r="67" spans="1:9" s="28" customFormat="1" x14ac:dyDescent="0.25">
      <c r="A67" s="31"/>
      <c r="B67" s="31"/>
      <c r="C67" s="32" t="s">
        <v>69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</row>
    <row r="68" spans="1:9" s="28" customFormat="1" x14ac:dyDescent="0.25">
      <c r="A68" s="31"/>
      <c r="B68" s="31"/>
      <c r="C68" s="32" t="s">
        <v>70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</row>
    <row r="69" spans="1:9" s="28" customFormat="1" ht="25.5" x14ac:dyDescent="0.25">
      <c r="A69" s="31"/>
      <c r="B69" s="31"/>
      <c r="C69" s="32" t="s">
        <v>71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</row>
    <row r="70" spans="1:9" s="28" customFormat="1" ht="25.5" x14ac:dyDescent="0.25">
      <c r="A70" s="31"/>
      <c r="B70" s="31"/>
      <c r="C70" s="32" t="s">
        <v>72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</row>
    <row r="71" spans="1:9" s="28" customFormat="1" x14ac:dyDescent="0.25">
      <c r="A71" s="31"/>
      <c r="B71" s="31"/>
      <c r="C71" s="32" t="s">
        <v>73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</row>
    <row r="72" spans="1:9" s="30" customFormat="1" ht="15" x14ac:dyDescent="0.25">
      <c r="A72" s="29"/>
      <c r="B72" s="24" t="s">
        <v>74</v>
      </c>
      <c r="C72" s="26"/>
      <c r="D72" s="27">
        <f>SUM(D73:D79)</f>
        <v>0</v>
      </c>
      <c r="E72" s="27">
        <f>SUM(E73:E79)</f>
        <v>0</v>
      </c>
      <c r="F72" s="27">
        <f t="shared" ref="F72:I72" si="8">SUM(F73:F79)</f>
        <v>0</v>
      </c>
      <c r="G72" s="27">
        <f t="shared" si="8"/>
        <v>0</v>
      </c>
      <c r="H72" s="27">
        <f t="shared" si="8"/>
        <v>0</v>
      </c>
      <c r="I72" s="27">
        <f t="shared" si="8"/>
        <v>0</v>
      </c>
    </row>
    <row r="73" spans="1:9" s="28" customFormat="1" x14ac:dyDescent="0.25">
      <c r="A73" s="31"/>
      <c r="B73" s="31"/>
      <c r="C73" s="32" t="s">
        <v>75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</row>
    <row r="74" spans="1:9" s="28" customFormat="1" x14ac:dyDescent="0.25">
      <c r="A74" s="31"/>
      <c r="B74" s="31"/>
      <c r="C74" s="32" t="s">
        <v>76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</row>
    <row r="75" spans="1:9" s="28" customFormat="1" x14ac:dyDescent="0.25">
      <c r="A75" s="31"/>
      <c r="B75" s="31"/>
      <c r="C75" s="32" t="s">
        <v>77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</row>
    <row r="76" spans="1:9" s="28" customFormat="1" x14ac:dyDescent="0.25">
      <c r="A76" s="31"/>
      <c r="B76" s="31"/>
      <c r="C76" s="32" t="s">
        <v>78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</row>
    <row r="77" spans="1:9" s="28" customFormat="1" ht="25.5" x14ac:dyDescent="0.25">
      <c r="A77" s="31"/>
      <c r="B77" s="31"/>
      <c r="C77" s="32" t="s">
        <v>79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</row>
    <row r="78" spans="1:9" s="28" customFormat="1" x14ac:dyDescent="0.25">
      <c r="A78" s="31"/>
      <c r="B78" s="31"/>
      <c r="C78" s="32" t="s">
        <v>80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</row>
    <row r="79" spans="1:9" s="28" customFormat="1" x14ac:dyDescent="0.25">
      <c r="A79" s="31"/>
      <c r="B79" s="31"/>
      <c r="C79" s="32" t="s">
        <v>81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</row>
    <row r="80" spans="1:9" s="30" customFormat="1" ht="25.5" customHeight="1" x14ac:dyDescent="0.25">
      <c r="A80" s="29"/>
      <c r="B80" s="24" t="s">
        <v>82</v>
      </c>
      <c r="C80" s="26"/>
      <c r="D80" s="27">
        <f>SUM(D81:D83)</f>
        <v>0</v>
      </c>
      <c r="E80" s="27">
        <f t="shared" ref="E80:I80" si="9">SUM(E81:E83)</f>
        <v>0</v>
      </c>
      <c r="F80" s="27">
        <f t="shared" si="9"/>
        <v>0</v>
      </c>
      <c r="G80" s="27">
        <f t="shared" si="9"/>
        <v>0</v>
      </c>
      <c r="H80" s="27">
        <f t="shared" si="9"/>
        <v>0</v>
      </c>
      <c r="I80" s="27">
        <f t="shared" si="9"/>
        <v>0</v>
      </c>
    </row>
    <row r="81" spans="1:9" s="28" customFormat="1" x14ac:dyDescent="0.25">
      <c r="A81" s="31"/>
      <c r="B81" s="31"/>
      <c r="C81" s="32" t="s">
        <v>83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</row>
    <row r="82" spans="1:9" s="28" customFormat="1" x14ac:dyDescent="0.25">
      <c r="A82" s="31"/>
      <c r="B82" s="31"/>
      <c r="C82" s="32" t="s">
        <v>84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</row>
    <row r="83" spans="1:9" s="28" customFormat="1" x14ac:dyDescent="0.25">
      <c r="A83" s="31"/>
      <c r="B83" s="31"/>
      <c r="C83" s="32" t="s">
        <v>85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</row>
    <row r="84" spans="1:9" s="28" customFormat="1" x14ac:dyDescent="0.25">
      <c r="A84" s="34"/>
      <c r="D84" s="35"/>
      <c r="E84" s="35"/>
      <c r="F84" s="35"/>
      <c r="G84" s="35"/>
      <c r="H84" s="35"/>
      <c r="I84" s="36"/>
    </row>
    <row r="85" spans="1:9" s="28" customFormat="1" x14ac:dyDescent="0.25">
      <c r="A85" s="24" t="s">
        <v>86</v>
      </c>
      <c r="B85" s="25"/>
      <c r="C85" s="26"/>
      <c r="D85" s="27">
        <f t="shared" ref="D85:I85" si="10">+D86+D94+D104+D114+D124+D134+D138+D147+D155</f>
        <v>6530719.7299999995</v>
      </c>
      <c r="E85" s="27">
        <f t="shared" si="10"/>
        <v>14080301.199999999</v>
      </c>
      <c r="F85" s="27">
        <f t="shared" si="10"/>
        <v>20611020.93</v>
      </c>
      <c r="G85" s="27">
        <f t="shared" si="10"/>
        <v>20456368.370000001</v>
      </c>
      <c r="H85" s="27">
        <f t="shared" si="10"/>
        <v>19996521.370000001</v>
      </c>
      <c r="I85" s="27">
        <f t="shared" si="10"/>
        <v>154652.56</v>
      </c>
    </row>
    <row r="86" spans="1:9" s="30" customFormat="1" ht="27" customHeight="1" x14ac:dyDescent="0.25">
      <c r="A86" s="29"/>
      <c r="B86" s="24" t="s">
        <v>13</v>
      </c>
      <c r="C86" s="26"/>
      <c r="D86" s="27">
        <f>SUM(D87:D93)</f>
        <v>130000</v>
      </c>
      <c r="E86" s="27">
        <f>SUM(E87:E93)</f>
        <v>12598.14</v>
      </c>
      <c r="F86" s="27">
        <f t="shared" ref="F86:H86" si="11">SUM(F87:F93)</f>
        <v>142598.14000000001</v>
      </c>
      <c r="G86" s="27">
        <f t="shared" si="11"/>
        <v>124819.84</v>
      </c>
      <c r="H86" s="27">
        <f t="shared" si="11"/>
        <v>124819.84</v>
      </c>
      <c r="I86" s="27">
        <f>SUM(I87:I93)</f>
        <v>17778.3</v>
      </c>
    </row>
    <row r="87" spans="1:9" s="28" customFormat="1" ht="25.5" x14ac:dyDescent="0.25">
      <c r="A87" s="31"/>
      <c r="B87" s="31"/>
      <c r="C87" s="32" t="s">
        <v>14</v>
      </c>
      <c r="D87" s="33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</row>
    <row r="88" spans="1:9" s="28" customFormat="1" ht="25.5" x14ac:dyDescent="0.25">
      <c r="A88" s="31"/>
      <c r="B88" s="31"/>
      <c r="C88" s="32" t="s">
        <v>15</v>
      </c>
      <c r="D88" s="33">
        <v>130000</v>
      </c>
      <c r="E88" s="33">
        <v>12598.14</v>
      </c>
      <c r="F88" s="33">
        <v>142598.14000000001</v>
      </c>
      <c r="G88" s="33">
        <v>124819.84</v>
      </c>
      <c r="H88" s="33">
        <v>124819.84</v>
      </c>
      <c r="I88" s="33">
        <v>17778.3</v>
      </c>
    </row>
    <row r="89" spans="1:9" s="28" customFormat="1" ht="25.5" x14ac:dyDescent="0.25">
      <c r="A89" s="31"/>
      <c r="B89" s="31"/>
      <c r="C89" s="32" t="s">
        <v>16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</row>
    <row r="90" spans="1:9" s="28" customFormat="1" x14ac:dyDescent="0.25">
      <c r="A90" s="31"/>
      <c r="B90" s="31"/>
      <c r="C90" s="32" t="s">
        <v>17</v>
      </c>
      <c r="D90" s="33">
        <v>0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</row>
    <row r="91" spans="1:9" s="28" customFormat="1" ht="25.5" x14ac:dyDescent="0.25">
      <c r="A91" s="31"/>
      <c r="B91" s="31"/>
      <c r="C91" s="32" t="s">
        <v>18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</row>
    <row r="92" spans="1:9" s="28" customFormat="1" x14ac:dyDescent="0.25">
      <c r="A92" s="31"/>
      <c r="B92" s="31"/>
      <c r="C92" s="32" t="s">
        <v>19</v>
      </c>
      <c r="D92" s="33">
        <v>0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</row>
    <row r="93" spans="1:9" s="28" customFormat="1" ht="25.5" x14ac:dyDescent="0.25">
      <c r="A93" s="31"/>
      <c r="B93" s="31"/>
      <c r="C93" s="32" t="s">
        <v>20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</row>
    <row r="94" spans="1:9" s="30" customFormat="1" ht="25.5" customHeight="1" x14ac:dyDescent="0.25">
      <c r="A94" s="29"/>
      <c r="B94" s="24" t="s">
        <v>21</v>
      </c>
      <c r="C94" s="26"/>
      <c r="D94" s="27">
        <f t="shared" ref="D94:I94" si="12">SUM(D95:D103)</f>
        <v>605000</v>
      </c>
      <c r="E94" s="27">
        <f t="shared" si="12"/>
        <v>26837.48</v>
      </c>
      <c r="F94" s="27">
        <f t="shared" si="12"/>
        <v>631837.48</v>
      </c>
      <c r="G94" s="27">
        <f t="shared" si="12"/>
        <v>631778.51</v>
      </c>
      <c r="H94" s="27">
        <f t="shared" si="12"/>
        <v>631778.51</v>
      </c>
      <c r="I94" s="27">
        <f t="shared" si="12"/>
        <v>58.97</v>
      </c>
    </row>
    <row r="95" spans="1:9" s="28" customFormat="1" ht="25.5" x14ac:dyDescent="0.25">
      <c r="A95" s="31"/>
      <c r="B95" s="31"/>
      <c r="C95" s="32" t="s">
        <v>22</v>
      </c>
      <c r="D95" s="33">
        <v>0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</row>
    <row r="96" spans="1:9" s="28" customFormat="1" x14ac:dyDescent="0.25">
      <c r="A96" s="31"/>
      <c r="B96" s="31"/>
      <c r="C96" s="32" t="s">
        <v>23</v>
      </c>
      <c r="D96" s="33">
        <v>0</v>
      </c>
      <c r="E96" s="33">
        <v>0</v>
      </c>
      <c r="F96" s="33">
        <v>0</v>
      </c>
      <c r="G96" s="33">
        <v>0</v>
      </c>
      <c r="H96" s="33">
        <v>0</v>
      </c>
      <c r="I96" s="33">
        <v>0</v>
      </c>
    </row>
    <row r="97" spans="1:9" s="28" customFormat="1" ht="25.5" x14ac:dyDescent="0.25">
      <c r="A97" s="31"/>
      <c r="B97" s="31"/>
      <c r="C97" s="32" t="s">
        <v>24</v>
      </c>
      <c r="D97" s="33">
        <v>0</v>
      </c>
      <c r="E97" s="33">
        <v>0</v>
      </c>
      <c r="F97" s="33">
        <v>0</v>
      </c>
      <c r="G97" s="33">
        <v>0</v>
      </c>
      <c r="H97" s="33">
        <v>0</v>
      </c>
      <c r="I97" s="33">
        <v>0</v>
      </c>
    </row>
    <row r="98" spans="1:9" s="28" customFormat="1" ht="25.5" x14ac:dyDescent="0.25">
      <c r="A98" s="31"/>
      <c r="B98" s="31"/>
      <c r="C98" s="32" t="s">
        <v>25</v>
      </c>
      <c r="D98" s="33">
        <v>0</v>
      </c>
      <c r="E98" s="33">
        <v>0</v>
      </c>
      <c r="F98" s="33">
        <v>0</v>
      </c>
      <c r="G98" s="33">
        <v>0</v>
      </c>
      <c r="H98" s="33">
        <v>0</v>
      </c>
      <c r="I98" s="33">
        <v>0</v>
      </c>
    </row>
    <row r="99" spans="1:9" s="28" customFormat="1" ht="25.5" x14ac:dyDescent="0.25">
      <c r="A99" s="31"/>
      <c r="B99" s="31"/>
      <c r="C99" s="32" t="s">
        <v>26</v>
      </c>
      <c r="D99" s="33">
        <v>0</v>
      </c>
      <c r="E99" s="33">
        <v>0</v>
      </c>
      <c r="F99" s="33">
        <v>0</v>
      </c>
      <c r="G99" s="33">
        <v>0</v>
      </c>
      <c r="H99" s="33">
        <v>0</v>
      </c>
      <c r="I99" s="33">
        <v>0</v>
      </c>
    </row>
    <row r="100" spans="1:9" s="28" customFormat="1" x14ac:dyDescent="0.25">
      <c r="A100" s="31"/>
      <c r="B100" s="31"/>
      <c r="C100" s="32" t="s">
        <v>27</v>
      </c>
      <c r="D100" s="33">
        <v>295000</v>
      </c>
      <c r="E100" s="33">
        <v>44168.17</v>
      </c>
      <c r="F100" s="33">
        <v>339168.17</v>
      </c>
      <c r="G100" s="33">
        <v>339109.2</v>
      </c>
      <c r="H100" s="33">
        <v>339109.2</v>
      </c>
      <c r="I100" s="33">
        <v>58.97</v>
      </c>
    </row>
    <row r="101" spans="1:9" s="28" customFormat="1" ht="25.5" x14ac:dyDescent="0.25">
      <c r="A101" s="31"/>
      <c r="B101" s="31"/>
      <c r="C101" s="32" t="s">
        <v>28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</row>
    <row r="102" spans="1:9" s="28" customFormat="1" ht="25.5" x14ac:dyDescent="0.25">
      <c r="A102" s="31"/>
      <c r="B102" s="31"/>
      <c r="C102" s="32" t="s">
        <v>29</v>
      </c>
      <c r="D102" s="33">
        <v>0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</row>
    <row r="103" spans="1:9" s="28" customFormat="1" ht="25.5" x14ac:dyDescent="0.25">
      <c r="A103" s="31"/>
      <c r="B103" s="31"/>
      <c r="C103" s="32" t="s">
        <v>30</v>
      </c>
      <c r="D103" s="33">
        <v>310000</v>
      </c>
      <c r="E103" s="33">
        <v>-17330.689999999999</v>
      </c>
      <c r="F103" s="33">
        <v>292669.31</v>
      </c>
      <c r="G103" s="33">
        <v>292669.31</v>
      </c>
      <c r="H103" s="33">
        <v>292669.31</v>
      </c>
      <c r="I103" s="33">
        <v>0</v>
      </c>
    </row>
    <row r="104" spans="1:9" s="30" customFormat="1" ht="30.75" customHeight="1" x14ac:dyDescent="0.25">
      <c r="A104" s="29"/>
      <c r="B104" s="24" t="s">
        <v>31</v>
      </c>
      <c r="C104" s="26"/>
      <c r="D104" s="27">
        <f>SUM(D105:D113)</f>
        <v>1276561.8899999999</v>
      </c>
      <c r="E104" s="27">
        <f t="shared" ref="E104:I104" si="13">SUM(E105:E113)</f>
        <v>-14663.450000000012</v>
      </c>
      <c r="F104" s="27">
        <f t="shared" si="13"/>
        <v>1261898.44</v>
      </c>
      <c r="G104" s="27">
        <f t="shared" si="13"/>
        <v>1132387.47</v>
      </c>
      <c r="H104" s="27">
        <f t="shared" si="13"/>
        <v>1132387.47</v>
      </c>
      <c r="I104" s="27">
        <f t="shared" si="13"/>
        <v>129510.97</v>
      </c>
    </row>
    <row r="105" spans="1:9" s="28" customFormat="1" x14ac:dyDescent="0.25">
      <c r="A105" s="31"/>
      <c r="B105" s="31"/>
      <c r="C105" s="32" t="s">
        <v>32</v>
      </c>
      <c r="D105" s="33">
        <v>393200</v>
      </c>
      <c r="E105" s="33">
        <v>749</v>
      </c>
      <c r="F105" s="33">
        <v>393949</v>
      </c>
      <c r="G105" s="33">
        <v>316498</v>
      </c>
      <c r="H105" s="33">
        <v>316498</v>
      </c>
      <c r="I105" s="33">
        <v>77451</v>
      </c>
    </row>
    <row r="106" spans="1:9" s="28" customFormat="1" x14ac:dyDescent="0.25">
      <c r="A106" s="31"/>
      <c r="B106" s="31"/>
      <c r="C106" s="32" t="s">
        <v>33</v>
      </c>
      <c r="D106" s="33">
        <v>0</v>
      </c>
      <c r="E106" s="33">
        <v>161900</v>
      </c>
      <c r="F106" s="33">
        <v>161900</v>
      </c>
      <c r="G106" s="33">
        <v>161900</v>
      </c>
      <c r="H106" s="33">
        <v>161900</v>
      </c>
      <c r="I106" s="33">
        <v>0</v>
      </c>
    </row>
    <row r="107" spans="1:9" s="28" customFormat="1" ht="25.5" x14ac:dyDescent="0.25">
      <c r="A107" s="31"/>
      <c r="B107" s="31"/>
      <c r="C107" s="32" t="s">
        <v>34</v>
      </c>
      <c r="D107" s="33">
        <v>512413.98</v>
      </c>
      <c r="E107" s="33">
        <v>25986.02</v>
      </c>
      <c r="F107" s="33">
        <v>538400</v>
      </c>
      <c r="G107" s="33">
        <v>538400</v>
      </c>
      <c r="H107" s="33">
        <v>538400</v>
      </c>
      <c r="I107" s="33">
        <v>0</v>
      </c>
    </row>
    <row r="108" spans="1:9" s="28" customFormat="1" ht="25.5" x14ac:dyDescent="0.25">
      <c r="A108" s="31"/>
      <c r="B108" s="31"/>
      <c r="C108" s="32" t="s">
        <v>35</v>
      </c>
      <c r="D108" s="33">
        <v>24667.94</v>
      </c>
      <c r="E108" s="33">
        <v>0</v>
      </c>
      <c r="F108" s="33">
        <v>24667.94</v>
      </c>
      <c r="G108" s="33">
        <v>92.8</v>
      </c>
      <c r="H108" s="33">
        <v>92.8</v>
      </c>
      <c r="I108" s="33">
        <v>24575.14</v>
      </c>
    </row>
    <row r="109" spans="1:9" s="28" customFormat="1" ht="25.5" x14ac:dyDescent="0.25">
      <c r="A109" s="31"/>
      <c r="B109" s="31"/>
      <c r="C109" s="32" t="s">
        <v>36</v>
      </c>
      <c r="D109" s="33">
        <v>339279.97</v>
      </c>
      <c r="E109" s="33">
        <v>-203298.47</v>
      </c>
      <c r="F109" s="33">
        <v>135981.5</v>
      </c>
      <c r="G109" s="33">
        <v>115496.67</v>
      </c>
      <c r="H109" s="33">
        <v>115496.67</v>
      </c>
      <c r="I109" s="33">
        <v>20484.830000000002</v>
      </c>
    </row>
    <row r="110" spans="1:9" s="28" customFormat="1" ht="25.5" x14ac:dyDescent="0.25">
      <c r="A110" s="31"/>
      <c r="B110" s="31"/>
      <c r="C110" s="32" t="s">
        <v>37</v>
      </c>
      <c r="D110" s="33">
        <v>0</v>
      </c>
      <c r="E110" s="33">
        <v>0</v>
      </c>
      <c r="F110" s="33">
        <v>0</v>
      </c>
      <c r="G110" s="33">
        <v>0</v>
      </c>
      <c r="H110" s="33">
        <v>0</v>
      </c>
      <c r="I110" s="33">
        <v>0</v>
      </c>
    </row>
    <row r="111" spans="1:9" s="28" customFormat="1" x14ac:dyDescent="0.25">
      <c r="A111" s="31"/>
      <c r="B111" s="31"/>
      <c r="C111" s="32" t="s">
        <v>38</v>
      </c>
      <c r="D111" s="33">
        <v>0</v>
      </c>
      <c r="E111" s="33">
        <v>0</v>
      </c>
      <c r="F111" s="33">
        <v>0</v>
      </c>
      <c r="G111" s="33">
        <v>0</v>
      </c>
      <c r="H111" s="33">
        <v>0</v>
      </c>
      <c r="I111" s="33">
        <v>0</v>
      </c>
    </row>
    <row r="112" spans="1:9" s="28" customFormat="1" x14ac:dyDescent="0.25">
      <c r="A112" s="31"/>
      <c r="B112" s="31"/>
      <c r="C112" s="32" t="s">
        <v>39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</row>
    <row r="113" spans="1:9" s="28" customFormat="1" x14ac:dyDescent="0.25">
      <c r="A113" s="31"/>
      <c r="B113" s="31"/>
      <c r="C113" s="32" t="s">
        <v>40</v>
      </c>
      <c r="D113" s="33">
        <v>7000</v>
      </c>
      <c r="E113" s="33">
        <v>0</v>
      </c>
      <c r="F113" s="33">
        <v>7000</v>
      </c>
      <c r="G113" s="33">
        <v>0</v>
      </c>
      <c r="H113" s="33">
        <v>0</v>
      </c>
      <c r="I113" s="33">
        <v>7000</v>
      </c>
    </row>
    <row r="114" spans="1:9" s="30" customFormat="1" ht="25.5" customHeight="1" x14ac:dyDescent="0.25">
      <c r="A114" s="29"/>
      <c r="B114" s="24" t="s">
        <v>41</v>
      </c>
      <c r="C114" s="26"/>
      <c r="D114" s="27">
        <f>SUM(D115:D123)</f>
        <v>0</v>
      </c>
      <c r="E114" s="27">
        <f t="shared" ref="E114:I114" si="14">SUM(E115:E123)</f>
        <v>438</v>
      </c>
      <c r="F114" s="27">
        <f t="shared" si="14"/>
        <v>438</v>
      </c>
      <c r="G114" s="27">
        <f t="shared" si="14"/>
        <v>438</v>
      </c>
      <c r="H114" s="27">
        <f t="shared" si="14"/>
        <v>438</v>
      </c>
      <c r="I114" s="27">
        <f t="shared" si="14"/>
        <v>0</v>
      </c>
    </row>
    <row r="115" spans="1:9" s="28" customFormat="1" ht="25.5" x14ac:dyDescent="0.25">
      <c r="A115" s="31"/>
      <c r="B115" s="31"/>
      <c r="C115" s="32" t="s">
        <v>42</v>
      </c>
      <c r="D115" s="33">
        <v>0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</row>
    <row r="116" spans="1:9" s="28" customFormat="1" ht="25.5" x14ac:dyDescent="0.25">
      <c r="A116" s="31"/>
      <c r="B116" s="31"/>
      <c r="C116" s="32" t="s">
        <v>43</v>
      </c>
      <c r="D116" s="33">
        <v>0</v>
      </c>
      <c r="E116" s="33">
        <v>438</v>
      </c>
      <c r="F116" s="33">
        <v>438</v>
      </c>
      <c r="G116" s="33">
        <v>438</v>
      </c>
      <c r="H116" s="33">
        <v>438</v>
      </c>
      <c r="I116" s="33">
        <v>0</v>
      </c>
    </row>
    <row r="117" spans="1:9" s="28" customFormat="1" x14ac:dyDescent="0.25">
      <c r="A117" s="31"/>
      <c r="B117" s="31"/>
      <c r="C117" s="32" t="s">
        <v>44</v>
      </c>
      <c r="D117" s="33">
        <v>0</v>
      </c>
      <c r="E117" s="33">
        <v>0</v>
      </c>
      <c r="F117" s="33">
        <v>0</v>
      </c>
      <c r="G117" s="33">
        <v>0</v>
      </c>
      <c r="H117" s="33">
        <v>0</v>
      </c>
      <c r="I117" s="33">
        <v>0</v>
      </c>
    </row>
    <row r="118" spans="1:9" s="28" customFormat="1" x14ac:dyDescent="0.25">
      <c r="A118" s="31"/>
      <c r="B118" s="31"/>
      <c r="C118" s="32" t="s">
        <v>45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</row>
    <row r="119" spans="1:9" s="28" customFormat="1" x14ac:dyDescent="0.25">
      <c r="A119" s="31"/>
      <c r="B119" s="31"/>
      <c r="C119" s="32" t="s">
        <v>46</v>
      </c>
      <c r="D119" s="33">
        <v>0</v>
      </c>
      <c r="E119" s="33">
        <v>0</v>
      </c>
      <c r="F119" s="33">
        <v>0</v>
      </c>
      <c r="G119" s="33">
        <v>0</v>
      </c>
      <c r="H119" s="33">
        <v>0</v>
      </c>
      <c r="I119" s="33">
        <v>0</v>
      </c>
    </row>
    <row r="120" spans="1:9" s="28" customFormat="1" x14ac:dyDescent="0.25">
      <c r="A120" s="31"/>
      <c r="B120" s="31"/>
      <c r="C120" s="32" t="s">
        <v>47</v>
      </c>
      <c r="D120" s="33">
        <v>0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</row>
    <row r="121" spans="1:9" s="28" customFormat="1" ht="25.5" x14ac:dyDescent="0.25">
      <c r="A121" s="31"/>
      <c r="B121" s="31"/>
      <c r="C121" s="32" t="s">
        <v>48</v>
      </c>
      <c r="D121" s="33">
        <v>0</v>
      </c>
      <c r="E121" s="33">
        <v>0</v>
      </c>
      <c r="F121" s="33">
        <v>0</v>
      </c>
      <c r="G121" s="33">
        <v>0</v>
      </c>
      <c r="H121" s="33">
        <v>0</v>
      </c>
      <c r="I121" s="33">
        <v>0</v>
      </c>
    </row>
    <row r="122" spans="1:9" s="28" customFormat="1" x14ac:dyDescent="0.25">
      <c r="A122" s="31"/>
      <c r="B122" s="31"/>
      <c r="C122" s="32" t="s">
        <v>49</v>
      </c>
      <c r="D122" s="33">
        <v>0</v>
      </c>
      <c r="E122" s="33">
        <v>0</v>
      </c>
      <c r="F122" s="33">
        <v>0</v>
      </c>
      <c r="G122" s="33">
        <v>0</v>
      </c>
      <c r="H122" s="33">
        <v>0</v>
      </c>
      <c r="I122" s="33">
        <v>0</v>
      </c>
    </row>
    <row r="123" spans="1:9" s="28" customFormat="1" x14ac:dyDescent="0.25">
      <c r="A123" s="31"/>
      <c r="B123" s="31"/>
      <c r="C123" s="32" t="s">
        <v>50</v>
      </c>
      <c r="D123" s="33">
        <v>0</v>
      </c>
      <c r="E123" s="33">
        <v>0</v>
      </c>
      <c r="F123" s="33">
        <v>0</v>
      </c>
      <c r="G123" s="33">
        <v>0</v>
      </c>
      <c r="H123" s="33">
        <v>0</v>
      </c>
      <c r="I123" s="33">
        <v>0</v>
      </c>
    </row>
    <row r="124" spans="1:9" s="30" customFormat="1" ht="25.5" customHeight="1" x14ac:dyDescent="0.25">
      <c r="A124" s="29"/>
      <c r="B124" s="24" t="s">
        <v>51</v>
      </c>
      <c r="C124" s="26"/>
      <c r="D124" s="27">
        <f>SUM(D125:D133)</f>
        <v>27292.32</v>
      </c>
      <c r="E124" s="27">
        <f t="shared" ref="E124:I124" si="15">SUM(E125:E133)</f>
        <v>0</v>
      </c>
      <c r="F124" s="27">
        <f t="shared" si="15"/>
        <v>27292.32</v>
      </c>
      <c r="G124" s="27">
        <f t="shared" si="15"/>
        <v>19990</v>
      </c>
      <c r="H124" s="27">
        <f t="shared" si="15"/>
        <v>19990</v>
      </c>
      <c r="I124" s="27">
        <f t="shared" si="15"/>
        <v>7302.32</v>
      </c>
    </row>
    <row r="125" spans="1:9" s="28" customFormat="1" x14ac:dyDescent="0.25">
      <c r="A125" s="31"/>
      <c r="B125" s="31"/>
      <c r="C125" s="32" t="s">
        <v>52</v>
      </c>
      <c r="D125" s="33">
        <v>0</v>
      </c>
      <c r="E125" s="33">
        <v>0</v>
      </c>
      <c r="F125" s="33">
        <v>0</v>
      </c>
      <c r="G125" s="33">
        <v>0</v>
      </c>
      <c r="H125" s="33">
        <v>0</v>
      </c>
      <c r="I125" s="33">
        <v>0</v>
      </c>
    </row>
    <row r="126" spans="1:9" s="28" customFormat="1" ht="25.5" x14ac:dyDescent="0.25">
      <c r="A126" s="31"/>
      <c r="B126" s="31"/>
      <c r="C126" s="32" t="s">
        <v>53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</row>
    <row r="127" spans="1:9" s="28" customFormat="1" ht="25.5" x14ac:dyDescent="0.25">
      <c r="A127" s="31"/>
      <c r="B127" s="31"/>
      <c r="C127" s="32" t="s">
        <v>54</v>
      </c>
      <c r="D127" s="33">
        <v>0</v>
      </c>
      <c r="E127" s="33">
        <v>0</v>
      </c>
      <c r="F127" s="33">
        <v>0</v>
      </c>
      <c r="G127" s="33">
        <v>0</v>
      </c>
      <c r="H127" s="33">
        <v>0</v>
      </c>
      <c r="I127" s="33">
        <v>0</v>
      </c>
    </row>
    <row r="128" spans="1:9" s="28" customFormat="1" x14ac:dyDescent="0.25">
      <c r="A128" s="31"/>
      <c r="B128" s="31"/>
      <c r="C128" s="32" t="s">
        <v>55</v>
      </c>
      <c r="D128" s="33">
        <v>0</v>
      </c>
      <c r="E128" s="33">
        <v>0</v>
      </c>
      <c r="F128" s="33">
        <v>0</v>
      </c>
      <c r="G128" s="33">
        <v>0</v>
      </c>
      <c r="H128" s="33">
        <v>0</v>
      </c>
      <c r="I128" s="33">
        <v>0</v>
      </c>
    </row>
    <row r="129" spans="1:9" s="28" customFormat="1" x14ac:dyDescent="0.25">
      <c r="A129" s="31"/>
      <c r="B129" s="31"/>
      <c r="C129" s="32" t="s">
        <v>56</v>
      </c>
      <c r="D129" s="33">
        <v>0</v>
      </c>
      <c r="E129" s="33">
        <v>0</v>
      </c>
      <c r="F129" s="33">
        <v>0</v>
      </c>
      <c r="G129" s="33">
        <v>0</v>
      </c>
      <c r="H129" s="33">
        <v>0</v>
      </c>
      <c r="I129" s="33">
        <v>0</v>
      </c>
    </row>
    <row r="130" spans="1:9" s="28" customFormat="1" ht="25.5" x14ac:dyDescent="0.25">
      <c r="A130" s="31"/>
      <c r="B130" s="31"/>
      <c r="C130" s="32" t="s">
        <v>57</v>
      </c>
      <c r="D130" s="33">
        <v>27292.32</v>
      </c>
      <c r="E130" s="33">
        <v>0</v>
      </c>
      <c r="F130" s="33">
        <v>27292.32</v>
      </c>
      <c r="G130" s="33">
        <v>19990</v>
      </c>
      <c r="H130" s="33">
        <v>19990</v>
      </c>
      <c r="I130" s="33">
        <v>7302.32</v>
      </c>
    </row>
    <row r="131" spans="1:9" s="28" customFormat="1" x14ac:dyDescent="0.25">
      <c r="A131" s="31"/>
      <c r="B131" s="31"/>
      <c r="C131" s="32" t="s">
        <v>58</v>
      </c>
      <c r="D131" s="33">
        <v>0</v>
      </c>
      <c r="E131" s="33">
        <v>0</v>
      </c>
      <c r="F131" s="33">
        <v>0</v>
      </c>
      <c r="G131" s="33">
        <v>0</v>
      </c>
      <c r="H131" s="33">
        <v>0</v>
      </c>
      <c r="I131" s="33">
        <v>0</v>
      </c>
    </row>
    <row r="132" spans="1:9" s="28" customFormat="1" x14ac:dyDescent="0.25">
      <c r="A132" s="31"/>
      <c r="B132" s="31"/>
      <c r="C132" s="32" t="s">
        <v>59</v>
      </c>
      <c r="D132" s="33">
        <v>0</v>
      </c>
      <c r="E132" s="33">
        <v>0</v>
      </c>
      <c r="F132" s="33">
        <v>0</v>
      </c>
      <c r="G132" s="33">
        <v>0</v>
      </c>
      <c r="H132" s="33">
        <v>0</v>
      </c>
      <c r="I132" s="33">
        <v>0</v>
      </c>
    </row>
    <row r="133" spans="1:9" s="28" customFormat="1" x14ac:dyDescent="0.25">
      <c r="A133" s="31"/>
      <c r="B133" s="31"/>
      <c r="C133" s="32" t="s">
        <v>60</v>
      </c>
      <c r="D133" s="33">
        <v>0</v>
      </c>
      <c r="E133" s="33">
        <v>0</v>
      </c>
      <c r="F133" s="33">
        <v>0</v>
      </c>
      <c r="G133" s="33">
        <v>0</v>
      </c>
      <c r="H133" s="33">
        <v>0</v>
      </c>
      <c r="I133" s="33">
        <v>0</v>
      </c>
    </row>
    <row r="134" spans="1:9" s="30" customFormat="1" ht="15" x14ac:dyDescent="0.25">
      <c r="A134" s="29"/>
      <c r="B134" s="24" t="s">
        <v>61</v>
      </c>
      <c r="C134" s="26"/>
      <c r="D134" s="27">
        <f>+D135+D136+D137</f>
        <v>4491865.5199999996</v>
      </c>
      <c r="E134" s="27">
        <f>+E135+E136+E137</f>
        <v>14055091.029999999</v>
      </c>
      <c r="F134" s="27">
        <f t="shared" ref="F134:I134" si="16">+F135+F136+F137</f>
        <v>18546956.550000001</v>
      </c>
      <c r="G134" s="27">
        <f t="shared" si="16"/>
        <v>18546954.550000001</v>
      </c>
      <c r="H134" s="27">
        <f t="shared" si="16"/>
        <v>18087107.550000001</v>
      </c>
      <c r="I134" s="27">
        <f t="shared" si="16"/>
        <v>2</v>
      </c>
    </row>
    <row r="135" spans="1:9" s="28" customFormat="1" ht="25.5" x14ac:dyDescent="0.25">
      <c r="A135" s="31"/>
      <c r="B135" s="31"/>
      <c r="C135" s="32" t="s">
        <v>62</v>
      </c>
      <c r="D135" s="33">
        <v>4491865.5199999996</v>
      </c>
      <c r="E135" s="33">
        <v>14055091.029999999</v>
      </c>
      <c r="F135" s="33">
        <v>18546956.550000001</v>
      </c>
      <c r="G135" s="33">
        <v>18546954.550000001</v>
      </c>
      <c r="H135" s="33">
        <v>18087107.550000001</v>
      </c>
      <c r="I135" s="33">
        <v>2</v>
      </c>
    </row>
    <row r="136" spans="1:9" s="28" customFormat="1" x14ac:dyDescent="0.25">
      <c r="A136" s="31"/>
      <c r="B136" s="31"/>
      <c r="C136" s="32" t="s">
        <v>63</v>
      </c>
      <c r="D136" s="33">
        <v>0</v>
      </c>
      <c r="E136" s="33">
        <v>0</v>
      </c>
      <c r="F136" s="33">
        <v>0</v>
      </c>
      <c r="G136" s="33">
        <v>0</v>
      </c>
      <c r="H136" s="33">
        <v>0</v>
      </c>
      <c r="I136" s="33">
        <v>0</v>
      </c>
    </row>
    <row r="137" spans="1:9" s="28" customFormat="1" ht="25.5" x14ac:dyDescent="0.25">
      <c r="A137" s="31"/>
      <c r="B137" s="31"/>
      <c r="C137" s="32" t="s">
        <v>64</v>
      </c>
      <c r="D137" s="33">
        <v>0</v>
      </c>
      <c r="E137" s="33">
        <v>0</v>
      </c>
      <c r="F137" s="33">
        <v>0</v>
      </c>
      <c r="G137" s="33">
        <v>0</v>
      </c>
      <c r="H137" s="33">
        <v>0</v>
      </c>
      <c r="I137" s="33">
        <v>0</v>
      </c>
    </row>
    <row r="138" spans="1:9" s="30" customFormat="1" ht="25.5" customHeight="1" x14ac:dyDescent="0.25">
      <c r="A138" s="29"/>
      <c r="B138" s="24" t="s">
        <v>65</v>
      </c>
      <c r="C138" s="26"/>
      <c r="D138" s="27">
        <f>SUM(D139:D146)</f>
        <v>0</v>
      </c>
      <c r="E138" s="27">
        <f t="shared" ref="E138:I138" si="17">SUM(E139:E146)</f>
        <v>0</v>
      </c>
      <c r="F138" s="27">
        <f t="shared" si="17"/>
        <v>0</v>
      </c>
      <c r="G138" s="27">
        <f t="shared" si="17"/>
        <v>0</v>
      </c>
      <c r="H138" s="27">
        <f t="shared" si="17"/>
        <v>0</v>
      </c>
      <c r="I138" s="27">
        <f t="shared" si="17"/>
        <v>0</v>
      </c>
    </row>
    <row r="139" spans="1:9" s="28" customFormat="1" ht="25.5" x14ac:dyDescent="0.25">
      <c r="A139" s="31"/>
      <c r="B139" s="31"/>
      <c r="C139" s="32" t="s">
        <v>66</v>
      </c>
      <c r="D139" s="33">
        <v>0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</row>
    <row r="140" spans="1:9" s="28" customFormat="1" ht="25.5" x14ac:dyDescent="0.25">
      <c r="A140" s="31"/>
      <c r="B140" s="31"/>
      <c r="C140" s="32" t="s">
        <v>67</v>
      </c>
      <c r="D140" s="33">
        <v>0</v>
      </c>
      <c r="E140" s="33">
        <v>0</v>
      </c>
      <c r="F140" s="33">
        <v>0</v>
      </c>
      <c r="G140" s="33">
        <v>0</v>
      </c>
      <c r="H140" s="33">
        <v>0</v>
      </c>
      <c r="I140" s="33">
        <v>0</v>
      </c>
    </row>
    <row r="141" spans="1:9" s="28" customFormat="1" x14ac:dyDescent="0.25">
      <c r="A141" s="31"/>
      <c r="B141" s="31"/>
      <c r="C141" s="32" t="s">
        <v>68</v>
      </c>
      <c r="D141" s="33">
        <v>0</v>
      </c>
      <c r="E141" s="33">
        <v>0</v>
      </c>
      <c r="F141" s="33">
        <v>0</v>
      </c>
      <c r="G141" s="33">
        <v>0</v>
      </c>
      <c r="H141" s="33">
        <v>0</v>
      </c>
      <c r="I141" s="33">
        <v>0</v>
      </c>
    </row>
    <row r="142" spans="1:9" s="28" customFormat="1" x14ac:dyDescent="0.25">
      <c r="A142" s="31"/>
      <c r="B142" s="31"/>
      <c r="C142" s="32" t="s">
        <v>69</v>
      </c>
      <c r="D142" s="33">
        <v>0</v>
      </c>
      <c r="E142" s="33">
        <v>0</v>
      </c>
      <c r="F142" s="33">
        <v>0</v>
      </c>
      <c r="G142" s="33">
        <v>0</v>
      </c>
      <c r="H142" s="33">
        <v>0</v>
      </c>
      <c r="I142" s="33">
        <v>0</v>
      </c>
    </row>
    <row r="143" spans="1:9" s="28" customFormat="1" x14ac:dyDescent="0.25">
      <c r="A143" s="31"/>
      <c r="B143" s="31"/>
      <c r="C143" s="32" t="s">
        <v>70</v>
      </c>
      <c r="D143" s="33">
        <v>0</v>
      </c>
      <c r="E143" s="33">
        <v>0</v>
      </c>
      <c r="F143" s="33">
        <v>0</v>
      </c>
      <c r="G143" s="33">
        <v>0</v>
      </c>
      <c r="H143" s="33">
        <v>0</v>
      </c>
      <c r="I143" s="33">
        <v>0</v>
      </c>
    </row>
    <row r="144" spans="1:9" s="28" customFormat="1" ht="25.5" x14ac:dyDescent="0.25">
      <c r="A144" s="31"/>
      <c r="B144" s="31"/>
      <c r="C144" s="32" t="s">
        <v>71</v>
      </c>
      <c r="D144" s="33">
        <v>0</v>
      </c>
      <c r="E144" s="33">
        <v>0</v>
      </c>
      <c r="F144" s="33">
        <v>0</v>
      </c>
      <c r="G144" s="33">
        <v>0</v>
      </c>
      <c r="H144" s="33">
        <v>0</v>
      </c>
      <c r="I144" s="33">
        <v>0</v>
      </c>
    </row>
    <row r="145" spans="1:9" s="28" customFormat="1" ht="25.5" x14ac:dyDescent="0.25">
      <c r="A145" s="31"/>
      <c r="B145" s="31"/>
      <c r="C145" s="32" t="s">
        <v>72</v>
      </c>
      <c r="D145" s="33">
        <v>0</v>
      </c>
      <c r="E145" s="33">
        <v>0</v>
      </c>
      <c r="F145" s="33">
        <v>0</v>
      </c>
      <c r="G145" s="33">
        <v>0</v>
      </c>
      <c r="H145" s="33">
        <v>0</v>
      </c>
      <c r="I145" s="33">
        <v>0</v>
      </c>
    </row>
    <row r="146" spans="1:9" s="28" customFormat="1" x14ac:dyDescent="0.25">
      <c r="A146" s="31"/>
      <c r="B146" s="31"/>
      <c r="C146" s="32" t="s">
        <v>73</v>
      </c>
      <c r="D146" s="33">
        <v>0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</row>
    <row r="147" spans="1:9" s="30" customFormat="1" ht="19.5" customHeight="1" x14ac:dyDescent="0.25">
      <c r="A147" s="29"/>
      <c r="B147" s="24" t="s">
        <v>74</v>
      </c>
      <c r="C147" s="26"/>
      <c r="D147" s="27">
        <f>+D148+D149+D150+D151+D152+D153+D154</f>
        <v>0</v>
      </c>
      <c r="E147" s="27">
        <f t="shared" ref="E147:I147" si="18">+E148+E149+E150+E151+E152+E153+E154</f>
        <v>0</v>
      </c>
      <c r="F147" s="27">
        <f t="shared" si="18"/>
        <v>0</v>
      </c>
      <c r="G147" s="27">
        <f t="shared" si="18"/>
        <v>0</v>
      </c>
      <c r="H147" s="27">
        <f t="shared" si="18"/>
        <v>0</v>
      </c>
      <c r="I147" s="27">
        <f t="shared" si="18"/>
        <v>0</v>
      </c>
    </row>
    <row r="148" spans="1:9" s="28" customFormat="1" x14ac:dyDescent="0.25">
      <c r="A148" s="31"/>
      <c r="B148" s="31"/>
      <c r="C148" s="32" t="s">
        <v>75</v>
      </c>
      <c r="D148" s="33">
        <v>0</v>
      </c>
      <c r="E148" s="33">
        <v>0</v>
      </c>
      <c r="F148" s="33">
        <v>0</v>
      </c>
      <c r="G148" s="33">
        <v>0</v>
      </c>
      <c r="H148" s="33">
        <v>0</v>
      </c>
      <c r="I148" s="33">
        <v>0</v>
      </c>
    </row>
    <row r="149" spans="1:9" s="28" customFormat="1" x14ac:dyDescent="0.25">
      <c r="A149" s="31"/>
      <c r="B149" s="31"/>
      <c r="C149" s="32" t="s">
        <v>76</v>
      </c>
      <c r="D149" s="33">
        <v>0</v>
      </c>
      <c r="E149" s="33">
        <v>0</v>
      </c>
      <c r="F149" s="33">
        <v>0</v>
      </c>
      <c r="G149" s="33">
        <v>0</v>
      </c>
      <c r="H149" s="33">
        <v>0</v>
      </c>
      <c r="I149" s="33">
        <v>0</v>
      </c>
    </row>
    <row r="150" spans="1:9" s="28" customFormat="1" x14ac:dyDescent="0.25">
      <c r="A150" s="31"/>
      <c r="B150" s="31"/>
      <c r="C150" s="32" t="s">
        <v>77</v>
      </c>
      <c r="D150" s="33">
        <v>0</v>
      </c>
      <c r="E150" s="33">
        <v>0</v>
      </c>
      <c r="F150" s="33">
        <v>0</v>
      </c>
      <c r="G150" s="33">
        <v>0</v>
      </c>
      <c r="H150" s="33">
        <v>0</v>
      </c>
      <c r="I150" s="33">
        <v>0</v>
      </c>
    </row>
    <row r="151" spans="1:9" s="28" customFormat="1" x14ac:dyDescent="0.25">
      <c r="A151" s="31"/>
      <c r="B151" s="31"/>
      <c r="C151" s="32" t="s">
        <v>78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</row>
    <row r="152" spans="1:9" s="28" customFormat="1" ht="25.5" x14ac:dyDescent="0.25">
      <c r="A152" s="31"/>
      <c r="B152" s="31"/>
      <c r="C152" s="32" t="s">
        <v>79</v>
      </c>
      <c r="D152" s="33">
        <v>0</v>
      </c>
      <c r="E152" s="33">
        <v>0</v>
      </c>
      <c r="F152" s="33">
        <v>0</v>
      </c>
      <c r="G152" s="33">
        <v>0</v>
      </c>
      <c r="H152" s="33">
        <v>0</v>
      </c>
      <c r="I152" s="33">
        <v>0</v>
      </c>
    </row>
    <row r="153" spans="1:9" s="28" customFormat="1" x14ac:dyDescent="0.25">
      <c r="A153" s="31"/>
      <c r="B153" s="31"/>
      <c r="C153" s="32" t="s">
        <v>80</v>
      </c>
      <c r="D153" s="33">
        <v>0</v>
      </c>
      <c r="E153" s="33">
        <v>0</v>
      </c>
      <c r="F153" s="33">
        <v>0</v>
      </c>
      <c r="G153" s="33">
        <v>0</v>
      </c>
      <c r="H153" s="33">
        <v>0</v>
      </c>
      <c r="I153" s="33">
        <v>0</v>
      </c>
    </row>
    <row r="154" spans="1:9" s="28" customFormat="1" x14ac:dyDescent="0.25">
      <c r="A154" s="31"/>
      <c r="B154" s="31"/>
      <c r="C154" s="32" t="s">
        <v>81</v>
      </c>
      <c r="D154" s="33">
        <v>0</v>
      </c>
      <c r="E154" s="33">
        <v>0</v>
      </c>
      <c r="F154" s="33">
        <v>0</v>
      </c>
      <c r="G154" s="33">
        <v>0</v>
      </c>
      <c r="H154" s="33">
        <v>0</v>
      </c>
      <c r="I154" s="33">
        <v>0</v>
      </c>
    </row>
    <row r="155" spans="1:9" s="30" customFormat="1" ht="33.75" customHeight="1" x14ac:dyDescent="0.25">
      <c r="A155" s="29"/>
      <c r="B155" s="24" t="s">
        <v>82</v>
      </c>
      <c r="C155" s="26"/>
      <c r="D155" s="27">
        <f>SUM(D156:D158)</f>
        <v>0</v>
      </c>
      <c r="E155" s="27">
        <f t="shared" ref="E155:I155" si="19">SUM(E156:E158)</f>
        <v>0</v>
      </c>
      <c r="F155" s="27">
        <f t="shared" si="19"/>
        <v>0</v>
      </c>
      <c r="G155" s="27">
        <f t="shared" si="19"/>
        <v>0</v>
      </c>
      <c r="H155" s="27">
        <f t="shared" si="19"/>
        <v>0</v>
      </c>
      <c r="I155" s="27">
        <f t="shared" si="19"/>
        <v>0</v>
      </c>
    </row>
    <row r="156" spans="1:9" s="28" customFormat="1" x14ac:dyDescent="0.25">
      <c r="A156" s="31"/>
      <c r="B156" s="31"/>
      <c r="C156" s="32" t="s">
        <v>83</v>
      </c>
      <c r="D156" s="33">
        <v>0</v>
      </c>
      <c r="E156" s="33">
        <v>0</v>
      </c>
      <c r="F156" s="33">
        <v>0</v>
      </c>
      <c r="G156" s="33">
        <v>0</v>
      </c>
      <c r="H156" s="33">
        <v>0</v>
      </c>
      <c r="I156" s="33">
        <v>0</v>
      </c>
    </row>
    <row r="157" spans="1:9" s="28" customFormat="1" x14ac:dyDescent="0.25">
      <c r="A157" s="31"/>
      <c r="B157" s="31"/>
      <c r="C157" s="32" t="s">
        <v>84</v>
      </c>
      <c r="D157" s="33">
        <v>0</v>
      </c>
      <c r="E157" s="33">
        <v>0</v>
      </c>
      <c r="F157" s="33">
        <v>0</v>
      </c>
      <c r="G157" s="33">
        <v>0</v>
      </c>
      <c r="H157" s="33">
        <v>0</v>
      </c>
      <c r="I157" s="33">
        <v>0</v>
      </c>
    </row>
    <row r="158" spans="1:9" s="28" customFormat="1" x14ac:dyDescent="0.25">
      <c r="A158" s="31"/>
      <c r="B158" s="31"/>
      <c r="C158" s="32" t="s">
        <v>85</v>
      </c>
      <c r="D158" s="33">
        <v>0</v>
      </c>
      <c r="E158" s="33">
        <v>0</v>
      </c>
      <c r="F158" s="33">
        <v>0</v>
      </c>
      <c r="G158" s="33">
        <v>0</v>
      </c>
      <c r="H158" s="33">
        <v>0</v>
      </c>
      <c r="I158" s="33">
        <v>0</v>
      </c>
    </row>
    <row r="159" spans="1:9" s="28" customFormat="1" x14ac:dyDescent="0.25">
      <c r="A159" s="34"/>
      <c r="D159" s="35"/>
      <c r="E159" s="35"/>
      <c r="F159" s="35"/>
      <c r="G159" s="35"/>
      <c r="H159" s="35"/>
      <c r="I159" s="36"/>
    </row>
    <row r="160" spans="1:9" s="28" customFormat="1" x14ac:dyDescent="0.25">
      <c r="A160" s="24" t="s">
        <v>87</v>
      </c>
      <c r="B160" s="25"/>
      <c r="C160" s="26"/>
      <c r="D160" s="37">
        <f t="shared" ref="D160:I160" si="20">+D10+D85</f>
        <v>9660280.7300000004</v>
      </c>
      <c r="E160" s="37">
        <f t="shared" si="20"/>
        <v>17785106.699999999</v>
      </c>
      <c r="F160" s="37">
        <f t="shared" si="20"/>
        <v>27445387.43</v>
      </c>
      <c r="G160" s="37">
        <f t="shared" si="20"/>
        <v>27274652.440000001</v>
      </c>
      <c r="H160" s="37">
        <f t="shared" si="20"/>
        <v>26814805.440000001</v>
      </c>
      <c r="I160" s="37">
        <f t="shared" si="20"/>
        <v>170734.99</v>
      </c>
    </row>
  </sheetData>
  <mergeCells count="29">
    <mergeCell ref="B147:C147"/>
    <mergeCell ref="B155:C155"/>
    <mergeCell ref="A160:C160"/>
    <mergeCell ref="B94:C94"/>
    <mergeCell ref="B104:C104"/>
    <mergeCell ref="B114:C114"/>
    <mergeCell ref="B124:C124"/>
    <mergeCell ref="B134:C134"/>
    <mergeCell ref="B138:C138"/>
    <mergeCell ref="B86:C86"/>
    <mergeCell ref="A10:C10"/>
    <mergeCell ref="B11:C11"/>
    <mergeCell ref="B19:C19"/>
    <mergeCell ref="B29:C29"/>
    <mergeCell ref="B39:C39"/>
    <mergeCell ref="B49:C49"/>
    <mergeCell ref="B59:C59"/>
    <mergeCell ref="B63:C63"/>
    <mergeCell ref="B72:C72"/>
    <mergeCell ref="B80:C80"/>
    <mergeCell ref="A85:C85"/>
    <mergeCell ref="A8:C9"/>
    <mergeCell ref="D8:H8"/>
    <mergeCell ref="I8:I9"/>
    <mergeCell ref="A3:I3"/>
    <mergeCell ref="A4:I4"/>
    <mergeCell ref="A5:I5"/>
    <mergeCell ref="A6:I6"/>
    <mergeCell ref="A7:I7"/>
  </mergeCells>
  <pageMargins left="0.74803149606299213" right="0.74803149606299213" top="0.98425196850393704" bottom="0.98425196850393704" header="0.51181102362204722" footer="0.51181102362204722"/>
  <pageSetup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Analítico del Ejercicio </vt:lpstr>
      <vt:lpstr>'Estado Analítico del Ejercicio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:: SiMCA ::</dc:title>
  <dc:creator>sandra_pc</dc:creator>
  <cp:lastModifiedBy>Georgina Ramírez Zarate</cp:lastModifiedBy>
  <cp:lastPrinted>2018-02-06T20:28:44Z</cp:lastPrinted>
  <dcterms:created xsi:type="dcterms:W3CDTF">2018-02-06T17:23:27Z</dcterms:created>
  <dcterms:modified xsi:type="dcterms:W3CDTF">2018-02-08T00:25:59Z</dcterms:modified>
</cp:coreProperties>
</file>