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ESPACHO\GRUPO3\CLIENTES 2017\MUNICIPIO SANTA MARIA ZOQUITLAN 2017\TRANSPARENCIA-CONAC\NORMAS DEL CONAC LDF\PRIMER TRIMESTRE\"/>
    </mc:Choice>
  </mc:AlternateContent>
  <bookViews>
    <workbookView xWindow="0" yWindow="0" windowWidth="15360" windowHeight="7755"/>
  </bookViews>
  <sheets>
    <sheet name="8" sheetId="1" r:id="rId1"/>
  </sheets>
  <definedNames>
    <definedName name="_xlnm.Print_Titles" localSheetId="0">'8'!$1:$7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I57" i="1" l="1"/>
  <c r="I28" i="1" l="1"/>
  <c r="G18" i="1" l="1"/>
  <c r="G52" i="1"/>
  <c r="I75" i="1" l="1"/>
  <c r="I73" i="1"/>
  <c r="I74" i="1"/>
  <c r="I72" i="1"/>
  <c r="I70" i="1"/>
  <c r="I63" i="1"/>
  <c r="I64" i="1"/>
  <c r="I65" i="1"/>
  <c r="I66" i="1"/>
  <c r="I67" i="1"/>
  <c r="I68" i="1"/>
  <c r="I69" i="1"/>
  <c r="I62" i="1"/>
  <c r="I58" i="1"/>
  <c r="I59" i="1"/>
  <c r="I60" i="1"/>
  <c r="I56" i="1"/>
  <c r="I54" i="1"/>
  <c r="I45" i="1"/>
  <c r="I46" i="1"/>
  <c r="I47" i="1"/>
  <c r="I48" i="1"/>
  <c r="I49" i="1"/>
  <c r="I50" i="1"/>
  <c r="I51" i="1"/>
  <c r="I52" i="1"/>
  <c r="I39" i="1"/>
  <c r="I40" i="1"/>
  <c r="I41" i="1"/>
  <c r="I38" i="1"/>
  <c r="I29" i="1"/>
  <c r="I30" i="1"/>
  <c r="I31" i="1"/>
  <c r="I32" i="1"/>
  <c r="I33" i="1"/>
  <c r="I34" i="1"/>
  <c r="I35" i="1"/>
  <c r="I36" i="1"/>
  <c r="I22" i="1"/>
  <c r="I23" i="1"/>
  <c r="I24" i="1"/>
  <c r="I25" i="1"/>
  <c r="I26" i="1"/>
  <c r="I20" i="1"/>
  <c r="I11" i="1"/>
  <c r="I12" i="1"/>
  <c r="I13" i="1"/>
  <c r="I14" i="1"/>
  <c r="I15" i="1"/>
  <c r="I16" i="1"/>
  <c r="I17" i="1"/>
  <c r="I18" i="1"/>
  <c r="I44" i="1" l="1"/>
  <c r="F55" i="1"/>
  <c r="I55" i="1" s="1"/>
  <c r="I53" i="1" s="1"/>
  <c r="F21" i="1"/>
  <c r="I21" i="1" l="1"/>
  <c r="I71" i="1" l="1"/>
  <c r="I61" i="1"/>
  <c r="E44" i="1"/>
  <c r="F44" i="1"/>
  <c r="G44" i="1"/>
  <c r="H44" i="1"/>
  <c r="D44" i="1"/>
  <c r="D27" i="1"/>
  <c r="D37" i="1"/>
  <c r="E10" i="1" l="1"/>
  <c r="F10" i="1"/>
  <c r="G10" i="1"/>
  <c r="H10" i="1"/>
  <c r="D10" i="1"/>
  <c r="I10" i="1" l="1"/>
  <c r="I19" i="1"/>
  <c r="I27" i="1"/>
  <c r="I37" i="1"/>
  <c r="I43" i="1"/>
  <c r="I9" i="1" l="1"/>
  <c r="I77" i="1" s="1"/>
  <c r="E71" i="1"/>
  <c r="F71" i="1"/>
  <c r="G71" i="1"/>
  <c r="H71" i="1"/>
  <c r="D71" i="1"/>
  <c r="E61" i="1"/>
  <c r="F61" i="1"/>
  <c r="G61" i="1"/>
  <c r="H61" i="1"/>
  <c r="D61" i="1"/>
  <c r="E53" i="1"/>
  <c r="F53" i="1"/>
  <c r="G53" i="1"/>
  <c r="G43" i="1" s="1"/>
  <c r="H53" i="1"/>
  <c r="D53" i="1"/>
  <c r="E37" i="1"/>
  <c r="F37" i="1"/>
  <c r="G37" i="1"/>
  <c r="H37" i="1"/>
  <c r="E27" i="1"/>
  <c r="F27" i="1"/>
  <c r="G27" i="1"/>
  <c r="H27" i="1"/>
  <c r="E19" i="1"/>
  <c r="E9" i="1" s="1"/>
  <c r="F19" i="1"/>
  <c r="F9" i="1" s="1"/>
  <c r="G19" i="1"/>
  <c r="G9" i="1" s="1"/>
  <c r="H19" i="1"/>
  <c r="H9" i="1" s="1"/>
  <c r="D9" i="1"/>
  <c r="G77" i="1" l="1"/>
  <c r="F43" i="1"/>
  <c r="E43" i="1"/>
  <c r="E77" i="1" s="1"/>
  <c r="D43" i="1"/>
  <c r="H43" i="1"/>
  <c r="D77" i="1" l="1"/>
  <c r="H77" i="1"/>
  <c r="F77" i="1"/>
</calcChain>
</file>

<file path=xl/sharedStrings.xml><?xml version="1.0" encoding="utf-8"?>
<sst xmlns="http://schemas.openxmlformats.org/spreadsheetml/2006/main" count="81" uniqueCount="50">
  <si>
    <t>Estado Analítico del Ejercicio del Presupuesto de Egresos Detallado - LDF</t>
  </si>
  <si>
    <t>Clasificación Funcional (Finalidad y Función)</t>
  </si>
  <si>
    <t>(PESOS)</t>
  </si>
  <si>
    <t>Egresos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</si>
  <si>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</si>
  <si>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</si>
  <si>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</si>
  <si>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</si>
  <si>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</si>
  <si>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</si>
  <si>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B. Desarrollo Social (B=b1+b2+b3+b4+b5+b6+b7)</t>
  </si>
  <si>
    <t>C. Desarrollo Económico (C=c1+c2+c3+c4+c5+c6+c7+c8+c9)</t>
  </si>
  <si>
    <t>D. Otras No Clasificadas en Funciones Anteriores (D=d1+d2+d3+d4)</t>
  </si>
  <si>
    <t>II. Gasto Etiquetado (II=A+B+C+D)</t>
  </si>
  <si>
    <t>III. Total de Egresos (III = I + II)</t>
  </si>
  <si>
    <t>Aprobado (d)</t>
  </si>
  <si>
    <t>PAGADO</t>
  </si>
  <si>
    <t>Concepto (c)</t>
  </si>
  <si>
    <t>MUNICIPIO SANTA MARÍA ZOQUITLÁN, TLACOLULA, OAXACA (a)</t>
  </si>
  <si>
    <t>Del 1 de Enero Al 31 de Marzo de 2017  (b)</t>
  </si>
  <si>
    <t>Subejercicio  (e)</t>
  </si>
  <si>
    <t>a1 )Legislación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</si>
  <si>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</si>
  <si>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</si>
  <si>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</si>
  <si>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</si>
  <si>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</si>
  <si>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</si>
  <si>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</si>
  <si>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</si>
  <si>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</si>
  <si>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</si>
  <si>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</si>
  <si>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</si>
  <si>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</si>
  <si>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</si>
  <si>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</si>
  <si>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</si>
  <si>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</si>
  <si>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</si>
  <si>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</si>
  <si>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</si>
  <si>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</si>
  <si>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</si>
  <si>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</si>
  <si>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</si>
  <si>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</si>
  <si>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</si>
  <si>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</si>
  <si>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a1) Legislación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</si>
</sst>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0">
    <xf numFmtId="0" fontId="0" fillId="0" borderId="0" xfId="0"/>
    <xf numFmtId="0" fontId="1" fillId="0" borderId="4" xfId="0" applyFont="1" applyBorder="1" applyAlignment="1">
      <alignment horizontal="left" vertical="center"/>
    </xf>
    <xf numFmtId="164" fontId="1" fillId="0" borderId="16" xfId="1" applyNumberFormat="1" applyFont="1" applyBorder="1" applyAlignment="1">
      <alignment horizontal="right" vertical="center"/>
    </xf>
    <xf numFmtId="164" fontId="1" fillId="0" borderId="0" xfId="1" applyNumberFormat="1" applyFont="1" applyBorder="1" applyAlignment="1">
      <alignment horizontal="right" vertical="center"/>
    </xf>
    <xf numFmtId="0" fontId="4" fillId="0" borderId="0" xfId="0" applyFont="1"/>
    <xf numFmtId="2" fontId="6" fillId="0" borderId="15" xfId="0" applyNumberFormat="1" applyFont="1" applyBorder="1" applyAlignment="1">
      <alignment horizontal="right" vertical="center" wrapText="1"/>
    </xf>
    <xf numFmtId="2" fontId="6" fillId="0" borderId="0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4" xfId="0" applyFont="1" applyBorder="1" applyAlignment="1">
      <alignment horizontal="left" vertical="center"/>
    </xf>
    <xf numFmtId="164" fontId="6" fillId="0" borderId="16" xfId="1" applyNumberFormat="1" applyFont="1" applyBorder="1"/>
    <xf numFmtId="164" fontId="6" fillId="0" borderId="16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164" fontId="2" fillId="0" borderId="16" xfId="1" applyNumberFormat="1" applyFont="1" applyBorder="1" applyAlignment="1">
      <alignment horizontal="right" vertical="center"/>
    </xf>
    <xf numFmtId="164" fontId="2" fillId="0" borderId="0" xfId="1" applyNumberFormat="1" applyFont="1" applyBorder="1" applyAlignment="1">
      <alignment horizontal="right" vertical="center"/>
    </xf>
    <xf numFmtId="164" fontId="2" fillId="0" borderId="17" xfId="1" applyNumberFormat="1" applyFont="1" applyBorder="1" applyAlignment="1">
      <alignment horizontal="right" vertical="center"/>
    </xf>
    <xf numFmtId="0" fontId="8" fillId="0" borderId="0" xfId="0" applyFont="1"/>
    <xf numFmtId="0" fontId="6" fillId="0" borderId="0" xfId="0" applyFont="1" applyAlignment="1">
      <alignment vertical="center"/>
    </xf>
    <xf numFmtId="164" fontId="6" fillId="0" borderId="16" xfId="1" applyNumberFormat="1" applyFont="1" applyBorder="1" applyAlignment="1"/>
    <xf numFmtId="164" fontId="6" fillId="0" borderId="1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164" fontId="2" fillId="0" borderId="16" xfId="1" applyNumberFormat="1" applyFont="1" applyBorder="1" applyAlignment="1">
      <alignment horizontal="right" vertical="center" wrapText="1"/>
    </xf>
    <xf numFmtId="164" fontId="2" fillId="0" borderId="16" xfId="1" applyNumberFormat="1" applyFont="1" applyBorder="1" applyAlignment="1">
      <alignment vertical="center" wrapText="1"/>
    </xf>
    <xf numFmtId="164" fontId="2" fillId="0" borderId="16" xfId="1" applyNumberFormat="1" applyFont="1" applyBorder="1" applyAlignment="1">
      <alignment vertical="center"/>
    </xf>
    <xf numFmtId="164" fontId="2" fillId="0" borderId="16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164" fontId="5" fillId="0" borderId="9" xfId="1" applyNumberFormat="1" applyFont="1" applyBorder="1" applyAlignment="1">
      <alignment horizontal="right" vertical="center"/>
    </xf>
    <xf numFmtId="164" fontId="5" fillId="0" borderId="7" xfId="1" applyNumberFormat="1" applyFont="1" applyBorder="1" applyAlignment="1">
      <alignment horizontal="right" vertical="center"/>
    </xf>
    <xf numFmtId="43" fontId="8" fillId="0" borderId="0" xfId="1" applyFont="1"/>
    <xf numFmtId="43" fontId="4" fillId="0" borderId="0" xfId="1" applyFont="1"/>
    <xf numFmtId="43" fontId="6" fillId="0" borderId="0" xfId="1" applyFont="1"/>
    <xf numFmtId="43" fontId="6" fillId="0" borderId="0" xfId="1" applyFont="1" applyAlignment="1">
      <alignment vertical="center"/>
    </xf>
    <xf numFmtId="43" fontId="6" fillId="0" borderId="0" xfId="0" applyNumberFormat="1" applyFont="1"/>
    <xf numFmtId="43" fontId="1" fillId="0" borderId="0" xfId="1" applyFont="1"/>
    <xf numFmtId="164" fontId="2" fillId="0" borderId="17" xfId="1" applyNumberFormat="1" applyFont="1" applyBorder="1" applyAlignment="1">
      <alignment horizontal="right" vertical="center" wrapText="1"/>
    </xf>
    <xf numFmtId="164" fontId="6" fillId="0" borderId="17" xfId="1" applyNumberFormat="1" applyFont="1" applyBorder="1"/>
    <xf numFmtId="164" fontId="6" fillId="0" borderId="17" xfId="1" applyNumberFormat="1" applyFont="1" applyBorder="1" applyAlignment="1">
      <alignment horizontal="right" vertical="center"/>
    </xf>
    <xf numFmtId="164" fontId="6" fillId="0" borderId="0" xfId="0" applyNumberFormat="1" applyFont="1"/>
    <xf numFmtId="0" fontId="2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9"/>
  <sheetViews>
    <sheetView tabSelected="1" zoomScaleNormal="100" workbookViewId="0">
      <selection activeCell="C74" sqref="C74"/>
    </sheetView>
  </sheetViews>
  <sheetFormatPr baseColWidth="10" defaultRowHeight="14.25" x14ac:dyDescent="0.2"/>
  <cols>
    <col min="1" max="1" width="1.5703125" style="4" customWidth="1"/>
    <col min="2" max="2" width="3.28515625" style="4" customWidth="1"/>
    <col min="3" max="3" width="58.42578125" style="4" customWidth="1"/>
    <col min="4" max="4" width="17.85546875" style="4" customWidth="1"/>
    <col min="5" max="7" width="16.85546875" style="4" customWidth="1"/>
    <col min="8" max="8" width="15.5703125" style="4" customWidth="1"/>
    <col min="9" max="9" width="16.5703125" style="4" customWidth="1"/>
    <col min="10" max="10" width="12.5703125" style="30" hidden="1" customWidth="1"/>
    <col min="11" max="11" width="11.42578125" style="4" hidden="1" customWidth="1"/>
    <col min="12" max="17" width="11.42578125" style="4" customWidth="1"/>
    <col min="18" max="16384" width="11.42578125" style="4"/>
  </cols>
  <sheetData>
    <row r="1" spans="2:19" s="15" customFormat="1" ht="18" x14ac:dyDescent="0.2">
      <c r="B1" s="49" t="s">
        <v>18</v>
      </c>
      <c r="C1" s="50"/>
      <c r="D1" s="50"/>
      <c r="E1" s="50"/>
      <c r="F1" s="50"/>
      <c r="G1" s="50"/>
      <c r="H1" s="50"/>
      <c r="I1" s="51"/>
      <c r="J1" s="29"/>
    </row>
    <row r="2" spans="2:19" s="15" customFormat="1" ht="15.75" x14ac:dyDescent="0.2">
      <c r="B2" s="52" t="s">
        <v>0</v>
      </c>
      <c r="C2" s="53"/>
      <c r="D2" s="53"/>
      <c r="E2" s="53"/>
      <c r="F2" s="53"/>
      <c r="G2" s="53"/>
      <c r="H2" s="53"/>
      <c r="I2" s="54"/>
      <c r="J2" s="29"/>
    </row>
    <row r="3" spans="2:19" s="15" customFormat="1" ht="15.75" x14ac:dyDescent="0.2">
      <c r="B3" s="52" t="s">
        <v>1</v>
      </c>
      <c r="C3" s="53"/>
      <c r="D3" s="53"/>
      <c r="E3" s="53"/>
      <c r="F3" s="53"/>
      <c r="G3" s="53"/>
      <c r="H3" s="53"/>
      <c r="I3" s="54"/>
      <c r="J3" s="29"/>
    </row>
    <row r="4" spans="2:19" s="15" customFormat="1" ht="15.75" x14ac:dyDescent="0.2">
      <c r="B4" s="52" t="s">
        <v>19</v>
      </c>
      <c r="C4" s="53"/>
      <c r="D4" s="53"/>
      <c r="E4" s="53"/>
      <c r="F4" s="53"/>
      <c r="G4" s="53"/>
      <c r="H4" s="53"/>
      <c r="I4" s="54"/>
      <c r="J4" s="29"/>
    </row>
    <row r="5" spans="2:19" s="15" customFormat="1" ht="16.5" thickBot="1" x14ac:dyDescent="0.25">
      <c r="B5" s="55" t="s">
        <v>2</v>
      </c>
      <c r="C5" s="56"/>
      <c r="D5" s="56"/>
      <c r="E5" s="56"/>
      <c r="F5" s="56"/>
      <c r="G5" s="56"/>
      <c r="H5" s="56"/>
      <c r="I5" s="57"/>
      <c r="J5" s="29"/>
    </row>
    <row r="6" spans="2:19" ht="15" thickBot="1" x14ac:dyDescent="0.25">
      <c r="B6" s="40" t="s">
        <v>17</v>
      </c>
      <c r="C6" s="41"/>
      <c r="D6" s="44" t="s">
        <v>3</v>
      </c>
      <c r="E6" s="45"/>
      <c r="F6" s="45"/>
      <c r="G6" s="45"/>
      <c r="H6" s="46"/>
      <c r="I6" s="47" t="s">
        <v>20</v>
      </c>
    </row>
    <row r="7" spans="2:19" ht="26.25" thickBot="1" x14ac:dyDescent="0.25">
      <c r="B7" s="42"/>
      <c r="C7" s="43"/>
      <c r="D7" s="39" t="s">
        <v>15</v>
      </c>
      <c r="E7" s="39" t="s">
        <v>4</v>
      </c>
      <c r="F7" s="39" t="s">
        <v>5</v>
      </c>
      <c r="G7" s="39" t="s">
        <v>6</v>
      </c>
      <c r="H7" s="39" t="s">
        <v>7</v>
      </c>
      <c r="I7" s="48"/>
      <c r="J7" s="34" t="s">
        <v>16</v>
      </c>
    </row>
    <row r="8" spans="2:19" s="7" customFormat="1" ht="10.5" customHeight="1" x14ac:dyDescent="0.2">
      <c r="B8" s="62"/>
      <c r="C8" s="63"/>
      <c r="D8" s="5"/>
      <c r="E8" s="5"/>
      <c r="F8" s="5"/>
      <c r="G8" s="5"/>
      <c r="H8" s="6"/>
      <c r="I8" s="5"/>
      <c r="J8" s="31"/>
    </row>
    <row r="9" spans="2:19" s="7" customFormat="1" ht="16.5" customHeight="1" x14ac:dyDescent="0.2">
      <c r="B9" s="64" t="s">
        <v>8</v>
      </c>
      <c r="C9" s="65"/>
      <c r="D9" s="22">
        <f t="shared" ref="D9:I9" si="0">+D10+D19+D27+D37</f>
        <v>3129561</v>
      </c>
      <c r="E9" s="23">
        <f t="shared" si="0"/>
        <v>1391059.73</v>
      </c>
      <c r="F9" s="22">
        <f t="shared" si="0"/>
        <v>4520620.7300000004</v>
      </c>
      <c r="G9" s="22">
        <f>+G10+G19+G27+G37</f>
        <v>1351609.0700000003</v>
      </c>
      <c r="H9" s="35">
        <f t="shared" si="0"/>
        <v>1344244.0700000003</v>
      </c>
      <c r="I9" s="22">
        <f t="shared" si="0"/>
        <v>3169011.6599999992</v>
      </c>
      <c r="J9" s="31"/>
    </row>
    <row r="10" spans="2:19" s="7" customFormat="1" ht="12.75" x14ac:dyDescent="0.2">
      <c r="B10" s="66" t="s">
        <v>9</v>
      </c>
      <c r="C10" s="67"/>
      <c r="D10" s="12">
        <f>SUM(D11:D18)</f>
        <v>2927634.16</v>
      </c>
      <c r="E10" s="24">
        <f t="shared" ref="E10:H10" si="1">SUM(E11:E18)</f>
        <v>-51951.860000000015</v>
      </c>
      <c r="F10" s="12">
        <f t="shared" si="1"/>
        <v>2875682.3</v>
      </c>
      <c r="G10" s="12">
        <f t="shared" si="1"/>
        <v>758417.07000000007</v>
      </c>
      <c r="H10" s="14">
        <f t="shared" si="1"/>
        <v>751052.07000000007</v>
      </c>
      <c r="I10" s="12">
        <f>+F10-G10</f>
        <v>2117265.2299999995</v>
      </c>
      <c r="J10" s="31"/>
    </row>
    <row r="11" spans="2:19" s="7" customFormat="1" ht="12.75" x14ac:dyDescent="0.2">
      <c r="B11" s="8"/>
      <c r="C11" s="19" t="s">
        <v>21</v>
      </c>
      <c r="D11" s="9">
        <v>0</v>
      </c>
      <c r="E11" s="17">
        <v>0</v>
      </c>
      <c r="F11" s="9">
        <v>0</v>
      </c>
      <c r="G11" s="9">
        <v>0</v>
      </c>
      <c r="H11" s="36">
        <v>0</v>
      </c>
      <c r="I11" s="10">
        <f t="shared" ref="I11:I18" si="2">+F11-G11</f>
        <v>0</v>
      </c>
      <c r="J11" s="31"/>
    </row>
    <row r="12" spans="2:19" s="7" customFormat="1" ht="12.75" x14ac:dyDescent="0.2">
      <c r="B12" s="8"/>
      <c r="C12" s="19" t="s">
        <v>22</v>
      </c>
      <c r="D12" s="9">
        <v>0</v>
      </c>
      <c r="E12" s="17">
        <v>0</v>
      </c>
      <c r="F12" s="9">
        <v>0</v>
      </c>
      <c r="G12" s="9">
        <v>0</v>
      </c>
      <c r="H12" s="36">
        <v>0</v>
      </c>
      <c r="I12" s="10">
        <f t="shared" si="2"/>
        <v>0</v>
      </c>
      <c r="J12" s="31"/>
    </row>
    <row r="13" spans="2:19" s="7" customFormat="1" ht="12.75" x14ac:dyDescent="0.2">
      <c r="B13" s="8"/>
      <c r="C13" s="19" t="s">
        <v>23</v>
      </c>
      <c r="D13" s="10">
        <v>1075790.6399999999</v>
      </c>
      <c r="E13" s="18">
        <v>99841.56</v>
      </c>
      <c r="F13" s="10">
        <v>1175632.2</v>
      </c>
      <c r="G13" s="10">
        <v>380303.06</v>
      </c>
      <c r="H13" s="11">
        <v>380303.06</v>
      </c>
      <c r="I13" s="10">
        <f t="shared" si="2"/>
        <v>795329.1399999999</v>
      </c>
      <c r="J13" s="31">
        <v>380303.06</v>
      </c>
      <c r="K13" s="33">
        <v>111982.60999999999</v>
      </c>
      <c r="S13" s="38"/>
    </row>
    <row r="14" spans="2:19" s="7" customFormat="1" ht="12.75" x14ac:dyDescent="0.2">
      <c r="B14" s="8"/>
      <c r="C14" s="19" t="s">
        <v>24</v>
      </c>
      <c r="D14" s="10">
        <v>0</v>
      </c>
      <c r="E14" s="18">
        <v>0</v>
      </c>
      <c r="F14" s="10">
        <v>0</v>
      </c>
      <c r="G14" s="10">
        <v>0</v>
      </c>
      <c r="H14" s="11">
        <v>0</v>
      </c>
      <c r="I14" s="10">
        <f t="shared" si="2"/>
        <v>0</v>
      </c>
      <c r="J14" s="31"/>
      <c r="K14" s="33"/>
    </row>
    <row r="15" spans="2:19" s="7" customFormat="1" ht="12.75" x14ac:dyDescent="0.2">
      <c r="B15" s="8"/>
      <c r="C15" s="19" t="s">
        <v>25</v>
      </c>
      <c r="D15" s="10">
        <v>281600</v>
      </c>
      <c r="E15" s="18">
        <v>15665</v>
      </c>
      <c r="F15" s="10">
        <v>297265</v>
      </c>
      <c r="G15" s="10">
        <v>76476.800000000003</v>
      </c>
      <c r="H15" s="11">
        <v>76111.8</v>
      </c>
      <c r="I15" s="10">
        <f t="shared" si="2"/>
        <v>220788.2</v>
      </c>
      <c r="J15" s="31"/>
      <c r="K15" s="33"/>
    </row>
    <row r="16" spans="2:19" s="7" customFormat="1" ht="12.75" x14ac:dyDescent="0.2">
      <c r="B16" s="8"/>
      <c r="C16" s="19" t="s">
        <v>26</v>
      </c>
      <c r="D16" s="10">
        <v>0</v>
      </c>
      <c r="E16" s="18">
        <v>0</v>
      </c>
      <c r="F16" s="10">
        <v>0</v>
      </c>
      <c r="G16" s="10">
        <v>0</v>
      </c>
      <c r="H16" s="11">
        <v>0</v>
      </c>
      <c r="I16" s="10">
        <f t="shared" si="2"/>
        <v>0</v>
      </c>
      <c r="J16" s="31"/>
      <c r="K16" s="33"/>
    </row>
    <row r="17" spans="2:11" s="7" customFormat="1" ht="12.75" x14ac:dyDescent="0.2">
      <c r="B17" s="8"/>
      <c r="C17" s="19" t="s">
        <v>27</v>
      </c>
      <c r="D17" s="10">
        <v>60000</v>
      </c>
      <c r="E17" s="18">
        <v>0</v>
      </c>
      <c r="F17" s="10">
        <v>60000</v>
      </c>
      <c r="G17" s="10">
        <v>11650</v>
      </c>
      <c r="H17" s="11">
        <v>11650</v>
      </c>
      <c r="I17" s="10">
        <f t="shared" si="2"/>
        <v>48350</v>
      </c>
      <c r="J17" s="31"/>
      <c r="K17" s="33"/>
    </row>
    <row r="18" spans="2:11" s="7" customFormat="1" ht="12.75" x14ac:dyDescent="0.2">
      <c r="B18" s="8"/>
      <c r="C18" s="19" t="s">
        <v>28</v>
      </c>
      <c r="D18" s="10">
        <v>1510243.52</v>
      </c>
      <c r="E18" s="10">
        <v>-167458.42000000001</v>
      </c>
      <c r="F18" s="10">
        <v>1342785.1</v>
      </c>
      <c r="G18" s="10">
        <f>291787.21-1800</f>
        <v>289987.21000000002</v>
      </c>
      <c r="H18" s="11">
        <v>282987.21000000002</v>
      </c>
      <c r="I18" s="10">
        <f t="shared" si="2"/>
        <v>1052797.8900000001</v>
      </c>
      <c r="J18" s="31"/>
      <c r="K18" s="33"/>
    </row>
    <row r="19" spans="2:11" s="7" customFormat="1" ht="12.75" x14ac:dyDescent="0.2">
      <c r="B19" s="66" t="s">
        <v>10</v>
      </c>
      <c r="C19" s="67"/>
      <c r="D19" s="12">
        <f>SUM(D20:D26)</f>
        <v>201926.84</v>
      </c>
      <c r="E19" s="12">
        <f t="shared" ref="E19:I19" si="3">SUM(E20:E26)</f>
        <v>1443011.59</v>
      </c>
      <c r="F19" s="12">
        <f t="shared" si="3"/>
        <v>1644938.4300000002</v>
      </c>
      <c r="G19" s="12">
        <f t="shared" si="3"/>
        <v>593192.00000000012</v>
      </c>
      <c r="H19" s="13">
        <f t="shared" si="3"/>
        <v>593192.00000000012</v>
      </c>
      <c r="I19" s="12">
        <f t="shared" si="3"/>
        <v>1051746.43</v>
      </c>
      <c r="J19" s="31"/>
      <c r="K19" s="33"/>
    </row>
    <row r="20" spans="2:11" s="7" customFormat="1" ht="12.75" x14ac:dyDescent="0.2">
      <c r="B20" s="8"/>
      <c r="C20" s="19" t="s">
        <v>29</v>
      </c>
      <c r="D20" s="10">
        <v>0</v>
      </c>
      <c r="E20" s="10">
        <v>0</v>
      </c>
      <c r="F20" s="10">
        <v>0</v>
      </c>
      <c r="G20" s="10">
        <v>0</v>
      </c>
      <c r="H20" s="11">
        <v>0</v>
      </c>
      <c r="I20" s="10">
        <f>+F20-G20</f>
        <v>0</v>
      </c>
      <c r="J20" s="31"/>
      <c r="K20" s="33"/>
    </row>
    <row r="21" spans="2:11" s="7" customFormat="1" ht="12.75" x14ac:dyDescent="0.2">
      <c r="B21" s="8"/>
      <c r="C21" s="19" t="s">
        <v>30</v>
      </c>
      <c r="D21" s="10">
        <v>3</v>
      </c>
      <c r="E21" s="10">
        <v>1440576.73</v>
      </c>
      <c r="F21" s="10">
        <f>+D21+E21</f>
        <v>1440579.73</v>
      </c>
      <c r="G21" s="10">
        <v>545832.92000000004</v>
      </c>
      <c r="H21" s="37">
        <v>545832.92000000004</v>
      </c>
      <c r="I21" s="10">
        <f t="shared" ref="I21:I26" si="4">+F21-G21</f>
        <v>894746.80999999994</v>
      </c>
      <c r="J21" s="31">
        <v>49517</v>
      </c>
      <c r="K21" s="33">
        <v>61413</v>
      </c>
    </row>
    <row r="22" spans="2:11" s="7" customFormat="1" ht="12.75" x14ac:dyDescent="0.2">
      <c r="B22" s="8"/>
      <c r="C22" s="19" t="s">
        <v>31</v>
      </c>
      <c r="D22" s="10">
        <v>44000</v>
      </c>
      <c r="E22" s="10">
        <v>2434.86</v>
      </c>
      <c r="F22" s="10">
        <v>46434.86</v>
      </c>
      <c r="G22" s="10">
        <v>6841.87</v>
      </c>
      <c r="H22" s="11">
        <v>6841.87</v>
      </c>
      <c r="I22" s="10">
        <f t="shared" si="4"/>
        <v>39592.99</v>
      </c>
      <c r="J22" s="31"/>
    </row>
    <row r="23" spans="2:11" s="7" customFormat="1" ht="12.75" x14ac:dyDescent="0.2">
      <c r="B23" s="8"/>
      <c r="C23" s="19" t="s">
        <v>32</v>
      </c>
      <c r="D23" s="10">
        <v>0</v>
      </c>
      <c r="E23" s="10">
        <v>0</v>
      </c>
      <c r="F23" s="10">
        <v>0</v>
      </c>
      <c r="G23" s="10">
        <v>0</v>
      </c>
      <c r="H23" s="11">
        <v>0</v>
      </c>
      <c r="I23" s="10">
        <f t="shared" si="4"/>
        <v>0</v>
      </c>
      <c r="J23" s="31"/>
    </row>
    <row r="24" spans="2:11" s="7" customFormat="1" ht="12.75" x14ac:dyDescent="0.2">
      <c r="B24" s="8"/>
      <c r="C24" s="19" t="s">
        <v>33</v>
      </c>
      <c r="D24" s="10">
        <v>37000</v>
      </c>
      <c r="E24" s="10">
        <v>0</v>
      </c>
      <c r="F24" s="10">
        <v>37000</v>
      </c>
      <c r="G24" s="10">
        <v>8663.17</v>
      </c>
      <c r="H24" s="11">
        <v>8663.17</v>
      </c>
      <c r="I24" s="10">
        <f t="shared" si="4"/>
        <v>28336.83</v>
      </c>
      <c r="J24" s="31"/>
    </row>
    <row r="25" spans="2:11" s="7" customFormat="1" ht="12.75" x14ac:dyDescent="0.2">
      <c r="B25" s="8"/>
      <c r="C25" s="19" t="s">
        <v>34</v>
      </c>
      <c r="D25" s="10">
        <v>17000</v>
      </c>
      <c r="E25" s="10">
        <v>0</v>
      </c>
      <c r="F25" s="10">
        <v>17000</v>
      </c>
      <c r="G25" s="10">
        <v>4300</v>
      </c>
      <c r="H25" s="11">
        <v>4300</v>
      </c>
      <c r="I25" s="10">
        <f t="shared" si="4"/>
        <v>12700</v>
      </c>
      <c r="J25" s="31"/>
    </row>
    <row r="26" spans="2:11" s="7" customFormat="1" ht="12.75" x14ac:dyDescent="0.2">
      <c r="B26" s="8"/>
      <c r="C26" s="19" t="s">
        <v>35</v>
      </c>
      <c r="D26" s="10">
        <v>103923.84</v>
      </c>
      <c r="E26" s="10">
        <v>0</v>
      </c>
      <c r="F26" s="10">
        <v>103923.84</v>
      </c>
      <c r="G26" s="10">
        <v>27554.04</v>
      </c>
      <c r="H26" s="11">
        <v>27554.04</v>
      </c>
      <c r="I26" s="10">
        <f t="shared" si="4"/>
        <v>76369.799999999988</v>
      </c>
      <c r="J26" s="31"/>
    </row>
    <row r="27" spans="2:11" s="7" customFormat="1" ht="12.75" x14ac:dyDescent="0.2">
      <c r="B27" s="66" t="s">
        <v>11</v>
      </c>
      <c r="C27" s="67"/>
      <c r="D27" s="12">
        <f>SUM(D28:D36)</f>
        <v>0</v>
      </c>
      <c r="E27" s="12">
        <f t="shared" ref="E27:I27" si="5">SUM(E28:E36)</f>
        <v>0</v>
      </c>
      <c r="F27" s="12">
        <f t="shared" si="5"/>
        <v>0</v>
      </c>
      <c r="G27" s="12">
        <f t="shared" si="5"/>
        <v>0</v>
      </c>
      <c r="H27" s="13">
        <f t="shared" si="5"/>
        <v>0</v>
      </c>
      <c r="I27" s="12">
        <f t="shared" si="5"/>
        <v>0</v>
      </c>
      <c r="J27" s="31"/>
    </row>
    <row r="28" spans="2:11" s="7" customFormat="1" ht="12.75" x14ac:dyDescent="0.2">
      <c r="B28" s="8"/>
      <c r="C28" s="19" t="s">
        <v>36</v>
      </c>
      <c r="D28" s="10">
        <v>0</v>
      </c>
      <c r="E28" s="10">
        <v>0</v>
      </c>
      <c r="F28" s="10">
        <v>0</v>
      </c>
      <c r="G28" s="10">
        <v>0</v>
      </c>
      <c r="H28" s="11">
        <v>0</v>
      </c>
      <c r="I28" s="10">
        <f>+F28-G28</f>
        <v>0</v>
      </c>
      <c r="J28" s="31"/>
    </row>
    <row r="29" spans="2:11" s="7" customFormat="1" ht="12.75" x14ac:dyDescent="0.2">
      <c r="B29" s="8"/>
      <c r="C29" s="19" t="s">
        <v>37</v>
      </c>
      <c r="D29" s="10">
        <v>0</v>
      </c>
      <c r="E29" s="10">
        <v>0</v>
      </c>
      <c r="F29" s="10">
        <v>0</v>
      </c>
      <c r="G29" s="10">
        <v>0</v>
      </c>
      <c r="H29" s="11">
        <v>0</v>
      </c>
      <c r="I29" s="10">
        <f t="shared" ref="I29:I36" si="6">+F29-G29</f>
        <v>0</v>
      </c>
      <c r="J29" s="31"/>
    </row>
    <row r="30" spans="2:11" s="7" customFormat="1" ht="12.75" x14ac:dyDescent="0.2">
      <c r="B30" s="8"/>
      <c r="C30" s="19" t="s">
        <v>38</v>
      </c>
      <c r="D30" s="10">
        <v>0</v>
      </c>
      <c r="E30" s="10">
        <v>0</v>
      </c>
      <c r="F30" s="10">
        <v>0</v>
      </c>
      <c r="G30" s="10">
        <v>0</v>
      </c>
      <c r="H30" s="11">
        <v>0</v>
      </c>
      <c r="I30" s="10">
        <f t="shared" si="6"/>
        <v>0</v>
      </c>
      <c r="J30" s="31"/>
    </row>
    <row r="31" spans="2:11" s="7" customFormat="1" ht="12.75" x14ac:dyDescent="0.2">
      <c r="B31" s="8"/>
      <c r="C31" s="19" t="s">
        <v>39</v>
      </c>
      <c r="D31" s="10">
        <v>0</v>
      </c>
      <c r="E31" s="10">
        <v>0</v>
      </c>
      <c r="F31" s="10">
        <v>0</v>
      </c>
      <c r="G31" s="10">
        <v>0</v>
      </c>
      <c r="H31" s="11">
        <v>0</v>
      </c>
      <c r="I31" s="10">
        <f t="shared" si="6"/>
        <v>0</v>
      </c>
      <c r="J31" s="31"/>
    </row>
    <row r="32" spans="2:11" s="7" customFormat="1" ht="12.75" x14ac:dyDescent="0.2">
      <c r="B32" s="8"/>
      <c r="C32" s="19" t="s">
        <v>40</v>
      </c>
      <c r="D32" s="10">
        <v>0</v>
      </c>
      <c r="E32" s="10">
        <v>0</v>
      </c>
      <c r="F32" s="10">
        <v>0</v>
      </c>
      <c r="G32" s="10">
        <v>0</v>
      </c>
      <c r="H32" s="11">
        <v>0</v>
      </c>
      <c r="I32" s="10">
        <f t="shared" si="6"/>
        <v>0</v>
      </c>
      <c r="J32" s="31"/>
    </row>
    <row r="33" spans="2:10" s="7" customFormat="1" ht="12.75" x14ac:dyDescent="0.2">
      <c r="B33" s="8"/>
      <c r="C33" s="19" t="s">
        <v>41</v>
      </c>
      <c r="D33" s="10">
        <v>0</v>
      </c>
      <c r="E33" s="10">
        <v>0</v>
      </c>
      <c r="F33" s="10">
        <v>0</v>
      </c>
      <c r="G33" s="10">
        <v>0</v>
      </c>
      <c r="H33" s="11">
        <v>0</v>
      </c>
      <c r="I33" s="10">
        <f t="shared" si="6"/>
        <v>0</v>
      </c>
      <c r="J33" s="31"/>
    </row>
    <row r="34" spans="2:10" s="7" customFormat="1" ht="12.75" x14ac:dyDescent="0.2">
      <c r="B34" s="8"/>
      <c r="C34" s="19" t="s">
        <v>42</v>
      </c>
      <c r="D34" s="10">
        <v>0</v>
      </c>
      <c r="E34" s="10">
        <v>0</v>
      </c>
      <c r="F34" s="10">
        <v>0</v>
      </c>
      <c r="G34" s="10">
        <v>0</v>
      </c>
      <c r="H34" s="11">
        <v>0</v>
      </c>
      <c r="I34" s="10">
        <f t="shared" si="6"/>
        <v>0</v>
      </c>
      <c r="J34" s="31"/>
    </row>
    <row r="35" spans="2:10" s="7" customFormat="1" ht="12.75" x14ac:dyDescent="0.2">
      <c r="B35" s="8"/>
      <c r="C35" s="19" t="s">
        <v>43</v>
      </c>
      <c r="D35" s="10">
        <v>0</v>
      </c>
      <c r="E35" s="10">
        <v>0</v>
      </c>
      <c r="F35" s="10">
        <v>0</v>
      </c>
      <c r="G35" s="10">
        <v>0</v>
      </c>
      <c r="H35" s="11">
        <v>0</v>
      </c>
      <c r="I35" s="10">
        <f t="shared" si="6"/>
        <v>0</v>
      </c>
      <c r="J35" s="31"/>
    </row>
    <row r="36" spans="2:10" s="7" customFormat="1" ht="12.75" x14ac:dyDescent="0.2">
      <c r="B36" s="8"/>
      <c r="C36" s="19" t="s">
        <v>44</v>
      </c>
      <c r="D36" s="10">
        <v>0</v>
      </c>
      <c r="E36" s="10">
        <v>0</v>
      </c>
      <c r="F36" s="10">
        <v>0</v>
      </c>
      <c r="G36" s="10">
        <v>0</v>
      </c>
      <c r="H36" s="11">
        <v>0</v>
      </c>
      <c r="I36" s="10">
        <f t="shared" si="6"/>
        <v>0</v>
      </c>
      <c r="J36" s="31"/>
    </row>
    <row r="37" spans="2:10" s="7" customFormat="1" ht="12.75" x14ac:dyDescent="0.2">
      <c r="B37" s="58" t="s">
        <v>12</v>
      </c>
      <c r="C37" s="59"/>
      <c r="D37" s="25">
        <f>SUM(D38:D41)</f>
        <v>0</v>
      </c>
      <c r="E37" s="25">
        <f t="shared" ref="E37:I37" si="7">SUM(E38:E41)</f>
        <v>0</v>
      </c>
      <c r="F37" s="25">
        <f t="shared" si="7"/>
        <v>0</v>
      </c>
      <c r="G37" s="25">
        <f t="shared" si="7"/>
        <v>0</v>
      </c>
      <c r="H37" s="26">
        <f t="shared" si="7"/>
        <v>0</v>
      </c>
      <c r="I37" s="25">
        <f t="shared" si="7"/>
        <v>0</v>
      </c>
      <c r="J37" s="31"/>
    </row>
    <row r="38" spans="2:10" s="7" customFormat="1" ht="25.5" x14ac:dyDescent="0.2">
      <c r="B38" s="8"/>
      <c r="C38" s="20" t="s">
        <v>45</v>
      </c>
      <c r="D38" s="10">
        <v>0</v>
      </c>
      <c r="E38" s="10">
        <v>0</v>
      </c>
      <c r="F38" s="10">
        <v>0</v>
      </c>
      <c r="G38" s="10">
        <v>0</v>
      </c>
      <c r="H38" s="11">
        <v>0</v>
      </c>
      <c r="I38" s="10">
        <f>+F38-G38</f>
        <v>0</v>
      </c>
      <c r="J38" s="31"/>
    </row>
    <row r="39" spans="2:10" s="7" customFormat="1" ht="25.5" x14ac:dyDescent="0.2">
      <c r="B39" s="8"/>
      <c r="C39" s="20" t="s">
        <v>46</v>
      </c>
      <c r="D39" s="10">
        <v>0</v>
      </c>
      <c r="E39" s="10">
        <v>0</v>
      </c>
      <c r="F39" s="10">
        <v>0</v>
      </c>
      <c r="G39" s="10">
        <v>0</v>
      </c>
      <c r="H39" s="11">
        <v>0</v>
      </c>
      <c r="I39" s="10">
        <f t="shared" ref="I39:I41" si="8">+F39-G39</f>
        <v>0</v>
      </c>
      <c r="J39" s="31"/>
    </row>
    <row r="40" spans="2:10" s="7" customFormat="1" ht="12.75" x14ac:dyDescent="0.2">
      <c r="B40" s="8"/>
      <c r="C40" s="19" t="s">
        <v>47</v>
      </c>
      <c r="D40" s="10">
        <v>0</v>
      </c>
      <c r="E40" s="10">
        <v>0</v>
      </c>
      <c r="F40" s="10">
        <v>0</v>
      </c>
      <c r="G40" s="10">
        <v>0</v>
      </c>
      <c r="H40" s="11">
        <v>0</v>
      </c>
      <c r="I40" s="10">
        <f t="shared" si="8"/>
        <v>0</v>
      </c>
      <c r="J40" s="31"/>
    </row>
    <row r="41" spans="2:10" s="7" customFormat="1" ht="12.75" x14ac:dyDescent="0.2">
      <c r="B41" s="8"/>
      <c r="C41" s="19" t="s">
        <v>48</v>
      </c>
      <c r="D41" s="10">
        <v>0</v>
      </c>
      <c r="E41" s="10">
        <v>0</v>
      </c>
      <c r="F41" s="10">
        <v>0</v>
      </c>
      <c r="G41" s="10">
        <v>0</v>
      </c>
      <c r="H41" s="11">
        <v>0</v>
      </c>
      <c r="I41" s="10">
        <f t="shared" si="8"/>
        <v>0</v>
      </c>
      <c r="J41" s="31"/>
    </row>
    <row r="42" spans="2:10" s="7" customFormat="1" ht="12.75" x14ac:dyDescent="0.2">
      <c r="B42" s="8"/>
      <c r="C42" s="19"/>
      <c r="D42" s="10"/>
      <c r="E42" s="10"/>
      <c r="F42" s="10"/>
      <c r="G42" s="10"/>
      <c r="H42" s="11"/>
      <c r="I42" s="10"/>
      <c r="J42" s="31"/>
    </row>
    <row r="43" spans="2:10" s="16" customFormat="1" ht="22.5" customHeight="1" x14ac:dyDescent="0.25">
      <c r="B43" s="68" t="s">
        <v>13</v>
      </c>
      <c r="C43" s="69"/>
      <c r="D43" s="12">
        <f t="shared" ref="D43:I43" si="9">+D44+D53+D61</f>
        <v>6530719.7299999995</v>
      </c>
      <c r="E43" s="12">
        <f t="shared" si="9"/>
        <v>13468797.619999999</v>
      </c>
      <c r="F43" s="12">
        <f t="shared" si="9"/>
        <v>19999517.350000001</v>
      </c>
      <c r="G43" s="12">
        <f>+G44+G53+G61</f>
        <v>4821948.1899999995</v>
      </c>
      <c r="H43" s="13">
        <f t="shared" si="9"/>
        <v>4821948.1899999995</v>
      </c>
      <c r="I43" s="12">
        <f t="shared" si="9"/>
        <v>15177569.16</v>
      </c>
      <c r="J43" s="32"/>
    </row>
    <row r="44" spans="2:10" s="7" customFormat="1" ht="12.75" x14ac:dyDescent="0.2">
      <c r="B44" s="58" t="s">
        <v>9</v>
      </c>
      <c r="C44" s="59"/>
      <c r="D44" s="10">
        <f>SUM(D45:D52)</f>
        <v>1738854.21</v>
      </c>
      <c r="E44" s="10">
        <f t="shared" ref="E44:I44" si="10">SUM(E45:E52)</f>
        <v>0</v>
      </c>
      <c r="F44" s="10">
        <f t="shared" si="10"/>
        <v>1738854.21</v>
      </c>
      <c r="G44" s="10">
        <f t="shared" si="10"/>
        <v>228953.60000000001</v>
      </c>
      <c r="H44" s="37">
        <f t="shared" si="10"/>
        <v>228953.59999999998</v>
      </c>
      <c r="I44" s="37">
        <f t="shared" si="10"/>
        <v>1509900.6099999999</v>
      </c>
      <c r="J44" s="31"/>
    </row>
    <row r="45" spans="2:10" s="7" customFormat="1" ht="12.75" x14ac:dyDescent="0.2">
      <c r="B45" s="8"/>
      <c r="C45" s="19" t="s">
        <v>49</v>
      </c>
      <c r="D45" s="10">
        <v>0</v>
      </c>
      <c r="E45" s="10">
        <v>0</v>
      </c>
      <c r="F45" s="10">
        <v>0</v>
      </c>
      <c r="G45" s="10">
        <v>0</v>
      </c>
      <c r="H45" s="11">
        <v>0</v>
      </c>
      <c r="I45" s="10">
        <f t="shared" ref="I45:I52" si="11">+F45-G45</f>
        <v>0</v>
      </c>
      <c r="J45" s="31"/>
    </row>
    <row r="46" spans="2:10" s="7" customFormat="1" ht="12.75" x14ac:dyDescent="0.2">
      <c r="B46" s="8"/>
      <c r="C46" s="19" t="s">
        <v>22</v>
      </c>
      <c r="D46" s="10">
        <v>0</v>
      </c>
      <c r="E46" s="10">
        <v>0</v>
      </c>
      <c r="F46" s="10">
        <v>0</v>
      </c>
      <c r="G46" s="10">
        <v>0</v>
      </c>
      <c r="H46" s="11">
        <v>0</v>
      </c>
      <c r="I46" s="10">
        <f t="shared" si="11"/>
        <v>0</v>
      </c>
      <c r="J46" s="31"/>
    </row>
    <row r="47" spans="2:10" s="7" customFormat="1" ht="12.75" x14ac:dyDescent="0.2">
      <c r="B47" s="8"/>
      <c r="C47" s="19" t="s">
        <v>23</v>
      </c>
      <c r="D47" s="10">
        <v>872186.27</v>
      </c>
      <c r="E47" s="10">
        <v>0</v>
      </c>
      <c r="F47" s="10">
        <v>872186.27</v>
      </c>
      <c r="G47" s="10">
        <v>111982.61</v>
      </c>
      <c r="H47" s="33">
        <v>111982.60999999999</v>
      </c>
      <c r="I47" s="10">
        <f t="shared" si="11"/>
        <v>760203.66</v>
      </c>
      <c r="J47" s="31"/>
    </row>
    <row r="48" spans="2:10" s="7" customFormat="1" ht="12.75" x14ac:dyDescent="0.2">
      <c r="B48" s="8"/>
      <c r="C48" s="19" t="s">
        <v>24</v>
      </c>
      <c r="D48" s="10">
        <v>0</v>
      </c>
      <c r="E48" s="10">
        <v>0</v>
      </c>
      <c r="F48" s="10">
        <v>0</v>
      </c>
      <c r="G48" s="10">
        <v>0</v>
      </c>
      <c r="H48" s="11">
        <v>0</v>
      </c>
      <c r="I48" s="10">
        <f t="shared" si="11"/>
        <v>0</v>
      </c>
      <c r="J48" s="31"/>
    </row>
    <row r="49" spans="2:10" s="7" customFormat="1" ht="12.75" x14ac:dyDescent="0.2">
      <c r="B49" s="8"/>
      <c r="C49" s="19" t="s">
        <v>25</v>
      </c>
      <c r="D49" s="10">
        <v>31667.94</v>
      </c>
      <c r="E49" s="10">
        <v>0</v>
      </c>
      <c r="F49" s="10">
        <v>31667.94</v>
      </c>
      <c r="G49" s="10">
        <v>0</v>
      </c>
      <c r="H49" s="11">
        <v>0</v>
      </c>
      <c r="I49" s="10">
        <f t="shared" si="11"/>
        <v>31667.94</v>
      </c>
      <c r="J49" s="31"/>
    </row>
    <row r="50" spans="2:10" s="7" customFormat="1" ht="12.75" x14ac:dyDescent="0.2">
      <c r="B50" s="8"/>
      <c r="C50" s="19" t="s">
        <v>26</v>
      </c>
      <c r="D50" s="10">
        <v>0</v>
      </c>
      <c r="E50" s="10">
        <v>0</v>
      </c>
      <c r="F50" s="10">
        <v>0</v>
      </c>
      <c r="G50" s="10">
        <v>0</v>
      </c>
      <c r="H50" s="11">
        <v>0</v>
      </c>
      <c r="I50" s="10">
        <f t="shared" si="11"/>
        <v>0</v>
      </c>
      <c r="J50" s="31"/>
    </row>
    <row r="51" spans="2:10" s="7" customFormat="1" ht="12.75" x14ac:dyDescent="0.2">
      <c r="B51" s="8"/>
      <c r="C51" s="19" t="s">
        <v>27</v>
      </c>
      <c r="D51" s="10">
        <v>0</v>
      </c>
      <c r="E51" s="10">
        <v>0</v>
      </c>
      <c r="F51" s="10">
        <v>0</v>
      </c>
      <c r="G51" s="10">
        <v>0</v>
      </c>
      <c r="H51" s="11">
        <v>0</v>
      </c>
      <c r="I51" s="10">
        <f t="shared" si="11"/>
        <v>0</v>
      </c>
      <c r="J51" s="31"/>
    </row>
    <row r="52" spans="2:10" s="7" customFormat="1" ht="12.75" x14ac:dyDescent="0.2">
      <c r="B52" s="8"/>
      <c r="C52" s="19" t="s">
        <v>28</v>
      </c>
      <c r="D52" s="10">
        <v>835000</v>
      </c>
      <c r="E52" s="10">
        <v>0</v>
      </c>
      <c r="F52" s="10">
        <v>835000</v>
      </c>
      <c r="G52" s="10">
        <f>115170.99+1800</f>
        <v>116970.99</v>
      </c>
      <c r="H52" s="11">
        <v>116970.99</v>
      </c>
      <c r="I52" s="10">
        <f t="shared" si="11"/>
        <v>718029.01</v>
      </c>
      <c r="J52" s="31"/>
    </row>
    <row r="53" spans="2:10" s="7" customFormat="1" ht="12.75" x14ac:dyDescent="0.2">
      <c r="B53" s="58" t="s">
        <v>10</v>
      </c>
      <c r="C53" s="59"/>
      <c r="D53" s="12">
        <f>SUM(D54:D60)</f>
        <v>4791865.5199999996</v>
      </c>
      <c r="E53" s="12">
        <f t="shared" ref="E53:I53" si="12">SUM(E54:E60)</f>
        <v>13468797.619999999</v>
      </c>
      <c r="F53" s="12">
        <f t="shared" si="12"/>
        <v>18260663.140000001</v>
      </c>
      <c r="G53" s="12">
        <f t="shared" si="12"/>
        <v>4592994.59</v>
      </c>
      <c r="H53" s="13">
        <f t="shared" si="12"/>
        <v>4592994.59</v>
      </c>
      <c r="I53" s="12">
        <f t="shared" si="12"/>
        <v>13667668.550000001</v>
      </c>
      <c r="J53" s="31"/>
    </row>
    <row r="54" spans="2:10" s="7" customFormat="1" ht="12.75" x14ac:dyDescent="0.2">
      <c r="B54" s="8"/>
      <c r="C54" s="19" t="s">
        <v>29</v>
      </c>
      <c r="D54" s="10">
        <v>0</v>
      </c>
      <c r="E54" s="10">
        <v>0</v>
      </c>
      <c r="F54" s="10">
        <v>0</v>
      </c>
      <c r="G54" s="10">
        <v>0</v>
      </c>
      <c r="H54" s="11">
        <v>0</v>
      </c>
      <c r="I54" s="10">
        <f>+F54-G54</f>
        <v>0</v>
      </c>
      <c r="J54" s="31"/>
    </row>
    <row r="55" spans="2:10" s="7" customFormat="1" ht="12.75" x14ac:dyDescent="0.2">
      <c r="B55" s="8"/>
      <c r="C55" s="19" t="s">
        <v>30</v>
      </c>
      <c r="D55" s="10">
        <v>4791865.5199999996</v>
      </c>
      <c r="E55" s="10">
        <v>13468797.619999999</v>
      </c>
      <c r="F55" s="10">
        <f>+D55+E55</f>
        <v>18260663.140000001</v>
      </c>
      <c r="G55" s="10">
        <v>4592994.59</v>
      </c>
      <c r="H55" s="37">
        <v>4592994.59</v>
      </c>
      <c r="I55" s="10">
        <f t="shared" ref="I55:I60" si="13">+F55-G55</f>
        <v>13667668.550000001</v>
      </c>
      <c r="J55" s="31"/>
    </row>
    <row r="56" spans="2:10" s="7" customFormat="1" ht="12.75" x14ac:dyDescent="0.2">
      <c r="B56" s="8"/>
      <c r="C56" s="19" t="s">
        <v>31</v>
      </c>
      <c r="D56" s="10">
        <v>0</v>
      </c>
      <c r="E56" s="10">
        <v>0</v>
      </c>
      <c r="F56" s="10">
        <v>0</v>
      </c>
      <c r="G56" s="10">
        <v>0</v>
      </c>
      <c r="H56" s="11">
        <v>0</v>
      </c>
      <c r="I56" s="10">
        <f t="shared" si="13"/>
        <v>0</v>
      </c>
      <c r="J56" s="31"/>
    </row>
    <row r="57" spans="2:10" s="7" customFormat="1" ht="12.75" x14ac:dyDescent="0.2">
      <c r="B57" s="8"/>
      <c r="C57" s="19" t="s">
        <v>32</v>
      </c>
      <c r="D57" s="10">
        <v>0</v>
      </c>
      <c r="E57" s="10">
        <v>0</v>
      </c>
      <c r="F57" s="10">
        <v>0</v>
      </c>
      <c r="G57" s="10">
        <v>0</v>
      </c>
      <c r="H57" s="11">
        <v>0</v>
      </c>
      <c r="I57" s="10">
        <f>+F57-G57</f>
        <v>0</v>
      </c>
      <c r="J57" s="31"/>
    </row>
    <row r="58" spans="2:10" s="7" customFormat="1" ht="12.75" x14ac:dyDescent="0.2">
      <c r="B58" s="8"/>
      <c r="C58" s="19" t="s">
        <v>33</v>
      </c>
      <c r="D58" s="10">
        <v>0</v>
      </c>
      <c r="E58" s="10">
        <v>0</v>
      </c>
      <c r="F58" s="10">
        <v>0</v>
      </c>
      <c r="G58" s="10">
        <v>0</v>
      </c>
      <c r="H58" s="11">
        <v>0</v>
      </c>
      <c r="I58" s="10">
        <f t="shared" si="13"/>
        <v>0</v>
      </c>
      <c r="J58" s="31"/>
    </row>
    <row r="59" spans="2:10" s="7" customFormat="1" ht="12.75" x14ac:dyDescent="0.2">
      <c r="B59" s="8"/>
      <c r="C59" s="19" t="s">
        <v>34</v>
      </c>
      <c r="D59" s="10">
        <v>0</v>
      </c>
      <c r="E59" s="10">
        <v>0</v>
      </c>
      <c r="F59" s="10">
        <v>0</v>
      </c>
      <c r="G59" s="10">
        <v>0</v>
      </c>
      <c r="H59" s="11">
        <v>0</v>
      </c>
      <c r="I59" s="10">
        <f t="shared" si="13"/>
        <v>0</v>
      </c>
      <c r="J59" s="31"/>
    </row>
    <row r="60" spans="2:10" s="7" customFormat="1" ht="12.75" x14ac:dyDescent="0.2">
      <c r="B60" s="8"/>
      <c r="C60" s="19" t="s">
        <v>35</v>
      </c>
      <c r="D60" s="10">
        <v>0</v>
      </c>
      <c r="E60" s="10">
        <v>0</v>
      </c>
      <c r="F60" s="10">
        <v>0</v>
      </c>
      <c r="G60" s="10">
        <v>0</v>
      </c>
      <c r="H60" s="11">
        <v>0</v>
      </c>
      <c r="I60" s="10">
        <f t="shared" si="13"/>
        <v>0</v>
      </c>
      <c r="J60" s="31"/>
    </row>
    <row r="61" spans="2:10" s="7" customFormat="1" ht="12.75" x14ac:dyDescent="0.2">
      <c r="B61" s="58" t="s">
        <v>11</v>
      </c>
      <c r="C61" s="59"/>
      <c r="D61" s="12">
        <f>SUM(D62:D70)</f>
        <v>0</v>
      </c>
      <c r="E61" s="12">
        <f t="shared" ref="E61:I61" si="14">SUM(E62:E70)</f>
        <v>0</v>
      </c>
      <c r="F61" s="12">
        <f t="shared" si="14"/>
        <v>0</v>
      </c>
      <c r="G61" s="12">
        <f t="shared" si="14"/>
        <v>0</v>
      </c>
      <c r="H61" s="14">
        <f t="shared" si="14"/>
        <v>0</v>
      </c>
      <c r="I61" s="14">
        <f t="shared" si="14"/>
        <v>0</v>
      </c>
      <c r="J61" s="31"/>
    </row>
    <row r="62" spans="2:10" s="7" customFormat="1" ht="12.75" x14ac:dyDescent="0.2">
      <c r="B62" s="8"/>
      <c r="C62" s="19" t="s">
        <v>36</v>
      </c>
      <c r="D62" s="10">
        <v>0</v>
      </c>
      <c r="E62" s="10">
        <v>0</v>
      </c>
      <c r="F62" s="10">
        <v>0</v>
      </c>
      <c r="G62" s="10">
        <v>0</v>
      </c>
      <c r="H62" s="11">
        <v>0</v>
      </c>
      <c r="I62" s="10">
        <f>+F62-G62</f>
        <v>0</v>
      </c>
      <c r="J62" s="31"/>
    </row>
    <row r="63" spans="2:10" s="7" customFormat="1" ht="12.75" x14ac:dyDescent="0.2">
      <c r="B63" s="8"/>
      <c r="C63" s="19" t="s">
        <v>37</v>
      </c>
      <c r="D63" s="10">
        <v>0</v>
      </c>
      <c r="E63" s="10">
        <v>0</v>
      </c>
      <c r="F63" s="10">
        <v>0</v>
      </c>
      <c r="G63" s="10">
        <v>0</v>
      </c>
      <c r="H63" s="11">
        <v>0</v>
      </c>
      <c r="I63" s="10">
        <f t="shared" ref="I63:I69" si="15">+F63-G63</f>
        <v>0</v>
      </c>
      <c r="J63" s="31"/>
    </row>
    <row r="64" spans="2:10" s="7" customFormat="1" ht="12.75" x14ac:dyDescent="0.2">
      <c r="B64" s="8"/>
      <c r="C64" s="19" t="s">
        <v>38</v>
      </c>
      <c r="D64" s="10">
        <v>0</v>
      </c>
      <c r="E64" s="10">
        <v>0</v>
      </c>
      <c r="F64" s="10">
        <v>0</v>
      </c>
      <c r="G64" s="10">
        <v>0</v>
      </c>
      <c r="H64" s="11">
        <v>0</v>
      </c>
      <c r="I64" s="10">
        <f t="shared" si="15"/>
        <v>0</v>
      </c>
      <c r="J64" s="31"/>
    </row>
    <row r="65" spans="2:10" s="7" customFormat="1" ht="12.75" x14ac:dyDescent="0.2">
      <c r="B65" s="8"/>
      <c r="C65" s="19" t="s">
        <v>39</v>
      </c>
      <c r="D65" s="10">
        <v>0</v>
      </c>
      <c r="E65" s="10">
        <v>0</v>
      </c>
      <c r="F65" s="10">
        <v>0</v>
      </c>
      <c r="G65" s="10">
        <v>0</v>
      </c>
      <c r="H65" s="11">
        <v>0</v>
      </c>
      <c r="I65" s="10">
        <f t="shared" si="15"/>
        <v>0</v>
      </c>
      <c r="J65" s="31"/>
    </row>
    <row r="66" spans="2:10" s="7" customFormat="1" ht="12.75" x14ac:dyDescent="0.2">
      <c r="B66" s="8"/>
      <c r="C66" s="19" t="s">
        <v>40</v>
      </c>
      <c r="D66" s="10">
        <v>0</v>
      </c>
      <c r="E66" s="10">
        <v>0</v>
      </c>
      <c r="F66" s="10">
        <v>0</v>
      </c>
      <c r="G66" s="10">
        <v>0</v>
      </c>
      <c r="H66" s="11">
        <v>0</v>
      </c>
      <c r="I66" s="10">
        <f t="shared" si="15"/>
        <v>0</v>
      </c>
      <c r="J66" s="31"/>
    </row>
    <row r="67" spans="2:10" s="7" customFormat="1" ht="12.75" x14ac:dyDescent="0.2">
      <c r="B67" s="8"/>
      <c r="C67" s="19" t="s">
        <v>41</v>
      </c>
      <c r="D67" s="10">
        <v>0</v>
      </c>
      <c r="E67" s="10">
        <v>0</v>
      </c>
      <c r="F67" s="10">
        <v>0</v>
      </c>
      <c r="G67" s="10">
        <v>0</v>
      </c>
      <c r="H67" s="11">
        <v>0</v>
      </c>
      <c r="I67" s="10">
        <f t="shared" si="15"/>
        <v>0</v>
      </c>
      <c r="J67" s="31"/>
    </row>
    <row r="68" spans="2:10" s="7" customFormat="1" ht="12.75" x14ac:dyDescent="0.2">
      <c r="B68" s="8"/>
      <c r="C68" s="19" t="s">
        <v>42</v>
      </c>
      <c r="D68" s="10">
        <v>0</v>
      </c>
      <c r="E68" s="10">
        <v>0</v>
      </c>
      <c r="F68" s="10">
        <v>0</v>
      </c>
      <c r="G68" s="10">
        <v>0</v>
      </c>
      <c r="H68" s="11">
        <v>0</v>
      </c>
      <c r="I68" s="10">
        <f t="shared" si="15"/>
        <v>0</v>
      </c>
      <c r="J68" s="31"/>
    </row>
    <row r="69" spans="2:10" s="7" customFormat="1" ht="12.75" x14ac:dyDescent="0.2">
      <c r="B69" s="8"/>
      <c r="C69" s="19" t="s">
        <v>43</v>
      </c>
      <c r="D69" s="10">
        <v>0</v>
      </c>
      <c r="E69" s="10">
        <v>0</v>
      </c>
      <c r="F69" s="10">
        <v>0</v>
      </c>
      <c r="G69" s="10">
        <v>0</v>
      </c>
      <c r="H69" s="11">
        <v>0</v>
      </c>
      <c r="I69" s="10">
        <f t="shared" si="15"/>
        <v>0</v>
      </c>
      <c r="J69" s="31"/>
    </row>
    <row r="70" spans="2:10" s="7" customFormat="1" ht="12.75" x14ac:dyDescent="0.2">
      <c r="B70" s="8"/>
      <c r="C70" s="19" t="s">
        <v>44</v>
      </c>
      <c r="D70" s="10">
        <v>0</v>
      </c>
      <c r="E70" s="10">
        <v>0</v>
      </c>
      <c r="F70" s="10">
        <v>0</v>
      </c>
      <c r="G70" s="10">
        <v>0</v>
      </c>
      <c r="H70" s="11">
        <v>0</v>
      </c>
      <c r="I70" s="10">
        <f>+F70-G70</f>
        <v>0</v>
      </c>
      <c r="J70" s="31"/>
    </row>
    <row r="71" spans="2:10" s="7" customFormat="1" ht="21" customHeight="1" x14ac:dyDescent="0.2">
      <c r="B71" s="58" t="s">
        <v>12</v>
      </c>
      <c r="C71" s="59"/>
      <c r="D71" s="12">
        <f>SUM(D72:D75)</f>
        <v>0</v>
      </c>
      <c r="E71" s="12">
        <f t="shared" ref="E71:I71" si="16">SUM(E72:E75)</f>
        <v>0</v>
      </c>
      <c r="F71" s="12">
        <f t="shared" si="16"/>
        <v>0</v>
      </c>
      <c r="G71" s="12">
        <f t="shared" si="16"/>
        <v>0</v>
      </c>
      <c r="H71" s="14">
        <f t="shared" si="16"/>
        <v>0</v>
      </c>
      <c r="I71" s="12">
        <f t="shared" si="16"/>
        <v>0</v>
      </c>
      <c r="J71" s="31"/>
    </row>
    <row r="72" spans="2:10" s="7" customFormat="1" ht="12.75" x14ac:dyDescent="0.2">
      <c r="B72" s="8"/>
      <c r="C72" s="19" t="s">
        <v>45</v>
      </c>
      <c r="D72" s="10">
        <v>0</v>
      </c>
      <c r="E72" s="10">
        <v>0</v>
      </c>
      <c r="F72" s="10">
        <v>0</v>
      </c>
      <c r="G72" s="10">
        <v>0</v>
      </c>
      <c r="H72" s="11">
        <v>0</v>
      </c>
      <c r="I72" s="10">
        <f>+F72-G72</f>
        <v>0</v>
      </c>
      <c r="J72" s="31"/>
    </row>
    <row r="73" spans="2:10" s="7" customFormat="1" ht="25.5" x14ac:dyDescent="0.2">
      <c r="B73" s="8"/>
      <c r="C73" s="20" t="s">
        <v>46</v>
      </c>
      <c r="D73" s="10">
        <v>0</v>
      </c>
      <c r="E73" s="10">
        <v>0</v>
      </c>
      <c r="F73" s="10">
        <v>0</v>
      </c>
      <c r="G73" s="10">
        <v>0</v>
      </c>
      <c r="H73" s="11">
        <v>0</v>
      </c>
      <c r="I73" s="10">
        <f t="shared" ref="I73:I74" si="17">+F73-G73</f>
        <v>0</v>
      </c>
      <c r="J73" s="31"/>
    </row>
    <row r="74" spans="2:10" s="7" customFormat="1" ht="12.75" x14ac:dyDescent="0.2">
      <c r="B74" s="8"/>
      <c r="C74" s="19" t="s">
        <v>47</v>
      </c>
      <c r="D74" s="10">
        <v>0</v>
      </c>
      <c r="E74" s="10">
        <v>0</v>
      </c>
      <c r="F74" s="10">
        <v>0</v>
      </c>
      <c r="G74" s="10">
        <v>0</v>
      </c>
      <c r="H74" s="11">
        <v>0</v>
      </c>
      <c r="I74" s="10">
        <f t="shared" si="17"/>
        <v>0</v>
      </c>
      <c r="J74" s="31"/>
    </row>
    <row r="75" spans="2:10" s="7" customFormat="1" ht="12.75" x14ac:dyDescent="0.2">
      <c r="B75" s="8"/>
      <c r="C75" s="19" t="s">
        <v>48</v>
      </c>
      <c r="D75" s="10">
        <v>0</v>
      </c>
      <c r="E75" s="10">
        <v>0</v>
      </c>
      <c r="F75" s="10">
        <v>0</v>
      </c>
      <c r="G75" s="10">
        <v>0</v>
      </c>
      <c r="H75" s="11">
        <v>0</v>
      </c>
      <c r="I75" s="10">
        <f>+F75-G75</f>
        <v>0</v>
      </c>
      <c r="J75" s="31"/>
    </row>
    <row r="76" spans="2:10" x14ac:dyDescent="0.2">
      <c r="B76" s="1"/>
      <c r="C76" s="21"/>
      <c r="D76" s="2"/>
      <c r="E76" s="2"/>
      <c r="F76" s="2"/>
      <c r="G76" s="2"/>
      <c r="H76" s="3"/>
      <c r="I76" s="2"/>
    </row>
    <row r="77" spans="2:10" ht="18" customHeight="1" thickBot="1" x14ac:dyDescent="0.25">
      <c r="B77" s="60" t="s">
        <v>14</v>
      </c>
      <c r="C77" s="61"/>
      <c r="D77" s="27">
        <f t="shared" ref="D77:I77" si="18">+D9+D43</f>
        <v>9660280.7300000004</v>
      </c>
      <c r="E77" s="27">
        <f t="shared" si="18"/>
        <v>14859857.35</v>
      </c>
      <c r="F77" s="27">
        <f t="shared" si="18"/>
        <v>24520138.080000002</v>
      </c>
      <c r="G77" s="27">
        <f t="shared" si="18"/>
        <v>6173557.2599999998</v>
      </c>
      <c r="H77" s="28">
        <f t="shared" si="18"/>
        <v>6166192.2599999998</v>
      </c>
      <c r="I77" s="27">
        <f t="shared" si="18"/>
        <v>18346580.82</v>
      </c>
    </row>
    <row r="78" spans="2:10" x14ac:dyDescent="0.2">
      <c r="G78" s="30"/>
      <c r="H78" s="30"/>
      <c r="I78" s="30"/>
    </row>
    <row r="79" spans="2:10" x14ac:dyDescent="0.2">
      <c r="G79" s="30"/>
      <c r="H79" s="30"/>
      <c r="I79" s="30"/>
    </row>
  </sheetData>
  <mergeCells count="20">
    <mergeCell ref="B71:C71"/>
    <mergeCell ref="B77:C77"/>
    <mergeCell ref="B8:C8"/>
    <mergeCell ref="B9:C9"/>
    <mergeCell ref="B10:C10"/>
    <mergeCell ref="B19:C19"/>
    <mergeCell ref="B27:C27"/>
    <mergeCell ref="B37:C37"/>
    <mergeCell ref="B43:C43"/>
    <mergeCell ref="B44:C44"/>
    <mergeCell ref="B53:C53"/>
    <mergeCell ref="B61:C61"/>
    <mergeCell ref="B6:C7"/>
    <mergeCell ref="D6:H6"/>
    <mergeCell ref="I6:I7"/>
    <mergeCell ref="B1:I1"/>
    <mergeCell ref="B2:I2"/>
    <mergeCell ref="B3:I3"/>
    <mergeCell ref="B4:I4"/>
    <mergeCell ref="B5:I5"/>
  </mergeCells>
  <printOptions horizontalCentered="1"/>
  <pageMargins left="0" right="0" top="0.35433070866141736" bottom="0.35433070866141736" header="0.31496062992125984" footer="0.31496062992125984"/>
  <pageSetup scale="80" orientation="landscape" horizontalDpi="0" verticalDpi="0" r:id="rId1"/>
  <ignoredErrors>
    <ignoredError sqref="I7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</vt:lpstr>
      <vt:lpstr>'8'!Títulos_a_imprimir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sandra_pc</dc:creator>
  <cp:lastModifiedBy>sandra_pc</cp:lastModifiedBy>
  <cp:lastPrinted>2017-05-25T18:01:58Z</cp:lastPrinted>
  <dcterms:created xsi:type="dcterms:W3CDTF">2017-05-17T16:47:49Z</dcterms:created>
  <dcterms:modified xsi:type="dcterms:W3CDTF">2017-07-20T18:51:19Z</dcterms:modified>
</cp:coreProperties>
</file>